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rnvanduijnhoven/Documents/"/>
    </mc:Choice>
  </mc:AlternateContent>
  <xr:revisionPtr revIDLastSave="0" documentId="13_ncr:1_{57CF88A5-C3EA-BC45-8EBD-80A2EAC97081}" xr6:coauthVersionLast="45" xr6:coauthVersionMax="45" xr10:uidLastSave="{00000000-0000-0000-0000-000000000000}"/>
  <bookViews>
    <workbookView xWindow="0" yWindow="460" windowWidth="25600" windowHeight="14460" activeTab="1" xr2:uid="{00000000-000D-0000-FFFF-FFFF00000000}"/>
  </bookViews>
  <sheets>
    <sheet name="Annuïteitenlening" sheetId="5" r:id="rId1"/>
    <sheet name="Met aflossingsvrije periode" sheetId="7" r:id="rId2"/>
    <sheet name="Bullet lening" sheetId="6" r:id="rId3"/>
    <sheet name="Met toenemende terugbetaling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8" l="1"/>
  <c r="D5" i="8"/>
  <c r="D37" i="8"/>
  <c r="C27" i="8"/>
  <c r="C28" i="8" s="1"/>
  <c r="C29" i="8" s="1"/>
  <c r="G12" i="8"/>
  <c r="E13" i="8" s="1"/>
  <c r="F13" i="8" s="1"/>
  <c r="D27" i="8"/>
  <c r="D29" i="8" l="1"/>
  <c r="G13" i="8"/>
  <c r="D28" i="8"/>
  <c r="C30" i="8"/>
  <c r="D30" i="8" s="1"/>
  <c r="E34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F8" i="6"/>
  <c r="D9" i="6" s="1"/>
  <c r="C3" i="6"/>
  <c r="C16" i="7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E14" i="8" l="1"/>
  <c r="F14" i="8" s="1"/>
  <c r="G14" i="8"/>
  <c r="C31" i="8"/>
  <c r="D31" i="8" s="1"/>
  <c r="C34" i="6"/>
  <c r="F9" i="6"/>
  <c r="E9" i="6"/>
  <c r="G15" i="8" l="1"/>
  <c r="E15" i="8"/>
  <c r="F15" i="8" s="1"/>
  <c r="C32" i="8"/>
  <c r="D32" i="8" s="1"/>
  <c r="D10" i="6"/>
  <c r="F10" i="6"/>
  <c r="G26" i="8" l="1"/>
  <c r="E26" i="8"/>
  <c r="F26" i="8" s="1"/>
  <c r="G16" i="8"/>
  <c r="E16" i="8"/>
  <c r="F16" i="8" s="1"/>
  <c r="C33" i="8"/>
  <c r="D33" i="8" s="1"/>
  <c r="F11" i="6"/>
  <c r="D11" i="6"/>
  <c r="E11" i="6" s="1"/>
  <c r="E10" i="6"/>
  <c r="G17" i="8" l="1"/>
  <c r="E17" i="8"/>
  <c r="F17" i="8" s="1"/>
  <c r="G27" i="8"/>
  <c r="E27" i="8"/>
  <c r="F27" i="8" s="1"/>
  <c r="C34" i="8"/>
  <c r="D34" i="8" s="1"/>
  <c r="F12" i="6"/>
  <c r="D12" i="6"/>
  <c r="E12" i="6" s="1"/>
  <c r="E28" i="8" l="1"/>
  <c r="F28" i="8" s="1"/>
  <c r="G28" i="8"/>
  <c r="E18" i="8"/>
  <c r="F18" i="8" s="1"/>
  <c r="G18" i="8"/>
  <c r="C35" i="8"/>
  <c r="D35" i="8" s="1"/>
  <c r="D13" i="6"/>
  <c r="F13" i="6"/>
  <c r="G19" i="8" l="1"/>
  <c r="E19" i="8"/>
  <c r="F19" i="8" s="1"/>
  <c r="G29" i="8"/>
  <c r="E29" i="8"/>
  <c r="F29" i="8" s="1"/>
  <c r="C36" i="8"/>
  <c r="D36" i="8" s="1"/>
  <c r="D14" i="6"/>
  <c r="E14" i="6" s="1"/>
  <c r="F14" i="6"/>
  <c r="E13" i="6"/>
  <c r="E30" i="8" l="1"/>
  <c r="F30" i="8" s="1"/>
  <c r="G30" i="8"/>
  <c r="G20" i="8"/>
  <c r="E20" i="8"/>
  <c r="F20" i="8" s="1"/>
  <c r="C37" i="8"/>
  <c r="F15" i="6"/>
  <c r="D15" i="6"/>
  <c r="E31" i="8" l="1"/>
  <c r="F31" i="8" s="1"/>
  <c r="G31" i="8"/>
  <c r="E21" i="8"/>
  <c r="F21" i="8" s="1"/>
  <c r="G21" i="8"/>
  <c r="E15" i="6"/>
  <c r="F16" i="6"/>
  <c r="D16" i="6"/>
  <c r="E16" i="6" s="1"/>
  <c r="G32" i="8" l="1"/>
  <c r="E32" i="8"/>
  <c r="F32" i="8" s="1"/>
  <c r="E22" i="8"/>
  <c r="F22" i="8" s="1"/>
  <c r="G22" i="8"/>
  <c r="D17" i="6"/>
  <c r="E17" i="6" s="1"/>
  <c r="F17" i="6"/>
  <c r="E23" i="8" l="1"/>
  <c r="F23" i="8" s="1"/>
  <c r="G23" i="8"/>
  <c r="G33" i="8"/>
  <c r="E33" i="8"/>
  <c r="F33" i="8" s="1"/>
  <c r="F18" i="6"/>
  <c r="D18" i="6"/>
  <c r="E18" i="6" s="1"/>
  <c r="G24" i="8" l="1"/>
  <c r="E24" i="8"/>
  <c r="F24" i="8" s="1"/>
  <c r="E34" i="8"/>
  <c r="F34" i="8" s="1"/>
  <c r="G34" i="8"/>
  <c r="F19" i="6"/>
  <c r="D19" i="6"/>
  <c r="E19" i="6" s="1"/>
  <c r="E35" i="8" l="1"/>
  <c r="F35" i="8" s="1"/>
  <c r="G35" i="8"/>
  <c r="G36" i="8" s="1"/>
  <c r="D20" i="6"/>
  <c r="E20" i="6" s="1"/>
  <c r="F20" i="6"/>
  <c r="E36" i="8" l="1"/>
  <c r="F36" i="8" s="1"/>
  <c r="D21" i="6"/>
  <c r="E21" i="6" s="1"/>
  <c r="F21" i="6"/>
  <c r="G37" i="8" l="1"/>
  <c r="E37" i="8"/>
  <c r="F37" i="8" s="1"/>
  <c r="F22" i="6"/>
  <c r="D22" i="6"/>
  <c r="E22" i="6" s="1"/>
  <c r="F23" i="6" l="1"/>
  <c r="D23" i="6"/>
  <c r="E23" i="6" s="1"/>
  <c r="D24" i="6" l="1"/>
  <c r="E24" i="6" s="1"/>
  <c r="F24" i="6"/>
  <c r="D39" i="8" l="1"/>
  <c r="D25" i="6"/>
  <c r="E25" i="6" s="1"/>
  <c r="F25" i="6"/>
  <c r="D26" i="6" l="1"/>
  <c r="E26" i="6" s="1"/>
  <c r="F26" i="6"/>
  <c r="F27" i="6" l="1"/>
  <c r="D27" i="6"/>
  <c r="E27" i="6" s="1"/>
  <c r="F28" i="6" l="1"/>
  <c r="D28" i="6"/>
  <c r="E28" i="6" s="1"/>
  <c r="E39" i="8" l="1"/>
  <c r="F39" i="8"/>
  <c r="D29" i="6"/>
  <c r="E29" i="6" s="1"/>
  <c r="F29" i="6"/>
  <c r="D30" i="6" l="1"/>
  <c r="E30" i="6" s="1"/>
  <c r="F30" i="6"/>
  <c r="F31" i="6" l="1"/>
  <c r="D31" i="6"/>
  <c r="E31" i="6" s="1"/>
  <c r="F32" i="6" l="1"/>
  <c r="D32" i="6"/>
  <c r="E32" i="6" l="1"/>
  <c r="D34" i="6"/>
  <c r="G10" i="7" l="1"/>
  <c r="D3" i="7"/>
  <c r="D15" i="7" s="1"/>
  <c r="G11" i="7" l="1"/>
  <c r="E11" i="7"/>
  <c r="D16" i="7"/>
  <c r="D20" i="7"/>
  <c r="D18" i="7"/>
  <c r="D17" i="7"/>
  <c r="D19" i="7"/>
  <c r="F8" i="5"/>
  <c r="C3" i="5"/>
  <c r="C9" i="5" s="1"/>
  <c r="B10" i="5"/>
  <c r="B11" i="5" s="1"/>
  <c r="B12" i="5" s="1"/>
  <c r="F9" i="5" l="1"/>
  <c r="F11" i="7"/>
  <c r="G12" i="7"/>
  <c r="E12" i="7"/>
  <c r="F12" i="7" s="1"/>
  <c r="D22" i="7"/>
  <c r="D23" i="7"/>
  <c r="D21" i="7"/>
  <c r="D24" i="7"/>
  <c r="D9" i="5"/>
  <c r="E9" i="5" s="1"/>
  <c r="C10" i="5"/>
  <c r="C12" i="5"/>
  <c r="B13" i="5"/>
  <c r="B14" i="5" s="1"/>
  <c r="C11" i="5"/>
  <c r="G13" i="7" l="1"/>
  <c r="E13" i="7"/>
  <c r="F13" i="7" s="1"/>
  <c r="D25" i="7"/>
  <c r="F10" i="5"/>
  <c r="F11" i="5" s="1"/>
  <c r="D10" i="5"/>
  <c r="E10" i="5" s="1"/>
  <c r="C14" i="5"/>
  <c r="B15" i="5"/>
  <c r="C13" i="5"/>
  <c r="E15" i="7" l="1"/>
  <c r="F15" i="7" s="1"/>
  <c r="G15" i="7"/>
  <c r="D26" i="7"/>
  <c r="D11" i="5"/>
  <c r="E11" i="5" s="1"/>
  <c r="B16" i="5"/>
  <c r="C15" i="5"/>
  <c r="F12" i="5"/>
  <c r="D12" i="5"/>
  <c r="E12" i="5" s="1"/>
  <c r="G16" i="7" l="1"/>
  <c r="E16" i="7"/>
  <c r="D27" i="7"/>
  <c r="C16" i="5"/>
  <c r="B17" i="5"/>
  <c r="F13" i="5"/>
  <c r="D13" i="5"/>
  <c r="E13" i="5" s="1"/>
  <c r="F16" i="7" l="1"/>
  <c r="E17" i="7"/>
  <c r="F17" i="7" s="1"/>
  <c r="G17" i="7"/>
  <c r="D28" i="7"/>
  <c r="B18" i="5"/>
  <c r="C17" i="5"/>
  <c r="F14" i="5"/>
  <c r="D14" i="5"/>
  <c r="G18" i="7" l="1"/>
  <c r="E18" i="7"/>
  <c r="F18" i="7" s="1"/>
  <c r="D29" i="7"/>
  <c r="C18" i="5"/>
  <c r="B19" i="5"/>
  <c r="E14" i="5"/>
  <c r="F15" i="5"/>
  <c r="D15" i="5"/>
  <c r="E15" i="5" s="1"/>
  <c r="G19" i="7" l="1"/>
  <c r="E19" i="7"/>
  <c r="F19" i="7" s="1"/>
  <c r="D30" i="7"/>
  <c r="B20" i="5"/>
  <c r="C19" i="5"/>
  <c r="F16" i="5"/>
  <c r="D16" i="5"/>
  <c r="E16" i="5" s="1"/>
  <c r="G20" i="7" l="1"/>
  <c r="E20" i="7"/>
  <c r="F20" i="7" s="1"/>
  <c r="D31" i="7"/>
  <c r="C20" i="5"/>
  <c r="B21" i="5"/>
  <c r="F17" i="5"/>
  <c r="D17" i="5"/>
  <c r="E17" i="5" s="1"/>
  <c r="G21" i="7" l="1"/>
  <c r="E21" i="7"/>
  <c r="F21" i="7" s="1"/>
  <c r="D32" i="7"/>
  <c r="B22" i="5"/>
  <c r="C21" i="5"/>
  <c r="F18" i="5"/>
  <c r="D18" i="5"/>
  <c r="E18" i="5" s="1"/>
  <c r="G22" i="7" l="1"/>
  <c r="E22" i="7"/>
  <c r="F22" i="7" s="1"/>
  <c r="D33" i="7"/>
  <c r="C22" i="5"/>
  <c r="B23" i="5"/>
  <c r="F19" i="5"/>
  <c r="D19" i="5"/>
  <c r="E19" i="5" s="1"/>
  <c r="G23" i="7" l="1"/>
  <c r="E23" i="7"/>
  <c r="F23" i="7" s="1"/>
  <c r="D34" i="7"/>
  <c r="B24" i="5"/>
  <c r="C23" i="5"/>
  <c r="F20" i="5"/>
  <c r="D20" i="5"/>
  <c r="E20" i="5" s="1"/>
  <c r="G24" i="7" l="1"/>
  <c r="E24" i="7"/>
  <c r="F24" i="7" s="1"/>
  <c r="D35" i="7"/>
  <c r="C24" i="5"/>
  <c r="B25" i="5"/>
  <c r="F21" i="5"/>
  <c r="D21" i="5"/>
  <c r="E21" i="5" s="1"/>
  <c r="E25" i="7" l="1"/>
  <c r="F25" i="7" s="1"/>
  <c r="G25" i="7"/>
  <c r="B26" i="5"/>
  <c r="C25" i="5"/>
  <c r="F22" i="5"/>
  <c r="D22" i="5"/>
  <c r="E22" i="5" s="1"/>
  <c r="G26" i="7" l="1"/>
  <c r="E26" i="7"/>
  <c r="F26" i="7" s="1"/>
  <c r="B27" i="5"/>
  <c r="C26" i="5"/>
  <c r="F23" i="5"/>
  <c r="D23" i="5"/>
  <c r="E23" i="5" s="1"/>
  <c r="D37" i="7" l="1"/>
  <c r="E27" i="7"/>
  <c r="F27" i="7" s="1"/>
  <c r="G27" i="7"/>
  <c r="B28" i="5"/>
  <c r="C27" i="5"/>
  <c r="F24" i="5"/>
  <c r="D24" i="5"/>
  <c r="E24" i="5" s="1"/>
  <c r="E28" i="7" l="1"/>
  <c r="F28" i="7" s="1"/>
  <c r="G28" i="7"/>
  <c r="B29" i="5"/>
  <c r="C28" i="5"/>
  <c r="F25" i="5"/>
  <c r="D25" i="5"/>
  <c r="E25" i="5" s="1"/>
  <c r="G29" i="7" l="1"/>
  <c r="E29" i="7"/>
  <c r="F29" i="7" s="1"/>
  <c r="C29" i="5"/>
  <c r="B30" i="5"/>
  <c r="F26" i="5"/>
  <c r="D26" i="5"/>
  <c r="G30" i="7" l="1"/>
  <c r="E30" i="7"/>
  <c r="F30" i="7" s="1"/>
  <c r="D27" i="5"/>
  <c r="E27" i="5" s="1"/>
  <c r="F27" i="5"/>
  <c r="B31" i="5"/>
  <c r="C30" i="5"/>
  <c r="E26" i="5"/>
  <c r="G31" i="7" l="1"/>
  <c r="E31" i="7"/>
  <c r="F31" i="7" s="1"/>
  <c r="B32" i="5"/>
  <c r="C31" i="5"/>
  <c r="F28" i="5"/>
  <c r="D28" i="5"/>
  <c r="E28" i="5" s="1"/>
  <c r="G32" i="7" l="1"/>
  <c r="E32" i="7"/>
  <c r="F32" i="7" s="1"/>
  <c r="C32" i="5"/>
  <c r="C34" i="5" s="1"/>
  <c r="D29" i="5"/>
  <c r="E29" i="5" s="1"/>
  <c r="F29" i="5"/>
  <c r="G33" i="7" l="1"/>
  <c r="E33" i="7"/>
  <c r="F33" i="7" s="1"/>
  <c r="D30" i="5"/>
  <c r="E30" i="5" s="1"/>
  <c r="F30" i="5"/>
  <c r="G34" i="7" l="1"/>
  <c r="E34" i="7"/>
  <c r="F34" i="7" s="1"/>
  <c r="F31" i="5"/>
  <c r="D31" i="5"/>
  <c r="E31" i="5" s="1"/>
  <c r="G35" i="7" l="1"/>
  <c r="E35" i="7"/>
  <c r="F35" i="7" s="1"/>
  <c r="F37" i="7" s="1"/>
  <c r="D32" i="5"/>
  <c r="D34" i="5" s="1"/>
  <c r="F32" i="5"/>
  <c r="E32" i="5" l="1"/>
  <c r="E34" i="5" s="1"/>
  <c r="E37" i="7" l="1"/>
</calcChain>
</file>

<file path=xl/sharedStrings.xml><?xml version="1.0" encoding="utf-8"?>
<sst xmlns="http://schemas.openxmlformats.org/spreadsheetml/2006/main" count="65" uniqueCount="20">
  <si>
    <t>Total</t>
  </si>
  <si>
    <t>Hypothesis</t>
  </si>
  <si>
    <t>Geïnvesteerd</t>
  </si>
  <si>
    <t>Maandelijkse terugbetaling</t>
  </si>
  <si>
    <t>Rentepercentage</t>
  </si>
  <si>
    <t>Looptijd</t>
  </si>
  <si>
    <t>maanden</t>
  </si>
  <si>
    <t>Voorbeeld</t>
  </si>
  <si>
    <t>Annuïtair</t>
  </si>
  <si>
    <t xml:space="preserve">Aflossingsvrije </t>
  </si>
  <si>
    <t>periode</t>
  </si>
  <si>
    <t>Maand</t>
  </si>
  <si>
    <t>Kapitaal</t>
  </si>
  <si>
    <t>Rente</t>
  </si>
  <si>
    <t>Terugbetaling</t>
  </si>
  <si>
    <t>Uitstaand kapitaal</t>
  </si>
  <si>
    <t>Totaal</t>
  </si>
  <si>
    <t>Aflossingsvrije periode</t>
  </si>
  <si>
    <t>Aflossingsvrije</t>
  </si>
  <si>
    <t>Bullet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</si>
</sst>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5" formatCode="#,##0.00\ &quot;€&quot;;[Red]\-#,##0.00\ &quot;€&quot;"/>
    <numFmt numFmtId="166" formatCode="0.0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 applyFill="1"/>
    <xf numFmtId="0" fontId="4" fillId="4" borderId="0" xfId="0" applyFont="1" applyFill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right"/>
    </xf>
    <xf numFmtId="10" fontId="2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vertical="center"/>
    </xf>
    <xf numFmtId="165" fontId="2" fillId="5" borderId="0" xfId="0" applyNumberFormat="1" applyFont="1" applyFill="1"/>
    <xf numFmtId="165" fontId="2" fillId="5" borderId="0" xfId="0" applyNumberFormat="1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66" fontId="2" fillId="5" borderId="0" xfId="0" applyNumberFormat="1" applyFont="1" applyFill="1" applyAlignment="1">
      <alignment horizontal="right"/>
    </xf>
    <xf numFmtId="44" fontId="2" fillId="5" borderId="0" xfId="0" applyNumberFormat="1" applyFont="1" applyFill="1" applyAlignment="1">
      <alignment horizontal="center"/>
    </xf>
    <xf numFmtId="44" fontId="4" fillId="4" borderId="0" xfId="0" applyNumberFormat="1" applyFont="1" applyFill="1" applyAlignment="1">
      <alignment horizontal="center"/>
    </xf>
    <xf numFmtId="44" fontId="2" fillId="5" borderId="0" xfId="1" applyFont="1" applyFill="1" applyAlignment="1">
      <alignment horizontal="right"/>
    </xf>
    <xf numFmtId="44" fontId="2" fillId="5" borderId="0" xfId="1" applyFont="1" applyFill="1" applyAlignment="1">
      <alignment horizontal="center"/>
    </xf>
    <xf numFmtId="44" fontId="2" fillId="5" borderId="1" xfId="1" applyFont="1" applyFill="1" applyBorder="1" applyAlignment="1">
      <alignment horizontal="center"/>
    </xf>
    <xf numFmtId="44" fontId="2" fillId="5" borderId="0" xfId="1" applyFont="1" applyFill="1" applyBorder="1" applyAlignment="1">
      <alignment horizontal="center"/>
    </xf>
    <xf numFmtId="44" fontId="4" fillId="4" borderId="0" xfId="1" applyFont="1" applyFill="1" applyAlignment="1">
      <alignment horizontal="center"/>
    </xf>
    <xf numFmtId="44" fontId="2" fillId="5" borderId="2" xfId="1" applyFont="1" applyFill="1" applyBorder="1" applyAlignment="1">
      <alignment horizontal="center"/>
    </xf>
    <xf numFmtId="44" fontId="2" fillId="5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G38"/>
  <sheetViews>
    <sheetView zoomScale="89" zoomScaleNormal="100" workbookViewId="0">
      <selection activeCell="B16" sqref="B16"/>
    </sheetView>
  </sheetViews>
  <sheetFormatPr baseColWidth="10" defaultRowHeight="15" x14ac:dyDescent="0.2"/>
  <cols>
    <col min="1" max="1" width="10.83203125" style="5"/>
    <col min="2" max="2" width="22.6640625" style="1" bestFit="1" customWidth="1"/>
    <col min="3" max="5" width="17.83203125" style="1" customWidth="1"/>
    <col min="6" max="6" width="21.6640625" style="1" bestFit="1" customWidth="1"/>
    <col min="7" max="16384" width="10.83203125" style="1"/>
  </cols>
  <sheetData>
    <row r="1" spans="2:7" ht="32" customHeight="1" x14ac:dyDescent="0.2">
      <c r="B1" s="8" t="s">
        <v>7</v>
      </c>
      <c r="C1" s="5"/>
      <c r="D1" s="5"/>
      <c r="E1" s="5"/>
      <c r="F1" s="5"/>
      <c r="G1" s="5"/>
    </row>
    <row r="2" spans="2:7" x14ac:dyDescent="0.2">
      <c r="B2" s="2" t="s">
        <v>2</v>
      </c>
      <c r="C2" s="22">
        <v>100</v>
      </c>
      <c r="D2" s="5"/>
      <c r="E2" s="5"/>
      <c r="F2" s="5"/>
      <c r="G2" s="5"/>
    </row>
    <row r="3" spans="2:7" x14ac:dyDescent="0.2">
      <c r="B3" s="2" t="s">
        <v>3</v>
      </c>
      <c r="C3" s="6">
        <f>365/30</f>
        <v>12.166666666666666</v>
      </c>
      <c r="D3" s="5"/>
      <c r="E3" s="5"/>
      <c r="F3" s="5"/>
      <c r="G3" s="5"/>
    </row>
    <row r="4" spans="2:7" x14ac:dyDescent="0.2">
      <c r="B4" s="2" t="s">
        <v>4</v>
      </c>
      <c r="C4" s="7">
        <v>0.06</v>
      </c>
      <c r="D4" s="5"/>
      <c r="E4" s="5"/>
      <c r="F4" s="5"/>
      <c r="G4" s="5"/>
    </row>
    <row r="5" spans="2:7" x14ac:dyDescent="0.2">
      <c r="B5" s="2" t="s">
        <v>5</v>
      </c>
      <c r="C5" s="6">
        <v>24</v>
      </c>
      <c r="D5" s="5" t="s">
        <v>6</v>
      </c>
      <c r="E5" s="5"/>
      <c r="F5" s="5"/>
      <c r="G5" s="5"/>
    </row>
    <row r="6" spans="2:7" x14ac:dyDescent="0.2">
      <c r="B6" s="5"/>
      <c r="C6" s="5"/>
      <c r="D6" s="5"/>
      <c r="E6" s="5"/>
      <c r="F6" s="5"/>
      <c r="G6" s="5"/>
    </row>
    <row r="7" spans="2:7" x14ac:dyDescent="0.2"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5"/>
    </row>
    <row r="8" spans="2:7" x14ac:dyDescent="0.2">
      <c r="B8" s="12">
        <v>0</v>
      </c>
      <c r="C8" s="20"/>
      <c r="D8" s="20"/>
      <c r="E8" s="20"/>
      <c r="F8" s="20">
        <f>C2</f>
        <v>100</v>
      </c>
      <c r="G8" s="5"/>
    </row>
    <row r="9" spans="2:7" x14ac:dyDescent="0.2">
      <c r="B9" s="12">
        <v>1</v>
      </c>
      <c r="C9" s="20">
        <f>PPMT($C$4/$C$3,B9,$C$5,-$C$2,,0)</f>
        <v>3.9352077442798188</v>
      </c>
      <c r="D9" s="20">
        <f>F8*$C$4/$C$3</f>
        <v>0.49315068493150688</v>
      </c>
      <c r="E9" s="20">
        <f>D9+C9</f>
        <v>4.4283584292113254</v>
      </c>
      <c r="F9" s="20">
        <f>F8-C9</f>
        <v>96.064792255720178</v>
      </c>
      <c r="G9" s="5"/>
    </row>
    <row r="10" spans="2:7" x14ac:dyDescent="0.2">
      <c r="B10" s="12">
        <f>B9+1</f>
        <v>2</v>
      </c>
      <c r="C10" s="20">
        <f t="shared" ref="C10:C20" si="0">PPMT($C$4/$C$3,B10,$C$5,-$C$2,,0)</f>
        <v>3.9546142482242126</v>
      </c>
      <c r="D10" s="20">
        <f>F9*$C$4/$C$3</f>
        <v>0.47374418098711318</v>
      </c>
      <c r="E10" s="20">
        <f t="shared" ref="E10:E20" si="1">D10+C10</f>
        <v>4.4283584292113254</v>
      </c>
      <c r="F10" s="20">
        <f t="shared" ref="F10:F20" si="2">F9-C10</f>
        <v>92.110178007495961</v>
      </c>
      <c r="G10" s="5"/>
    </row>
    <row r="11" spans="2:7" x14ac:dyDescent="0.2">
      <c r="B11" s="12">
        <f t="shared" ref="B11:B32" si="3">B10+1</f>
        <v>3</v>
      </c>
      <c r="C11" s="20">
        <f t="shared" si="0"/>
        <v>3.9741164554757291</v>
      </c>
      <c r="D11" s="20">
        <f>F10*$C$4/$C$3</f>
        <v>0.45424197373559655</v>
      </c>
      <c r="E11" s="20">
        <f t="shared" si="1"/>
        <v>4.4283584292113254</v>
      </c>
      <c r="F11" s="20">
        <f t="shared" si="2"/>
        <v>88.136061552020237</v>
      </c>
      <c r="G11" s="5"/>
    </row>
    <row r="12" spans="2:7" x14ac:dyDescent="0.2">
      <c r="B12" s="12">
        <f t="shared" si="3"/>
        <v>4</v>
      </c>
      <c r="C12" s="20">
        <f t="shared" si="0"/>
        <v>3.9937148379958836</v>
      </c>
      <c r="D12" s="20">
        <f t="shared" ref="D12:D20" si="4">F11*$C$4/$C$3</f>
        <v>0.43464359121544227</v>
      </c>
      <c r="E12" s="20">
        <f t="shared" si="1"/>
        <v>4.4283584292113254</v>
      </c>
      <c r="F12" s="20">
        <f t="shared" si="2"/>
        <v>84.142346714024356</v>
      </c>
      <c r="G12" s="5"/>
    </row>
    <row r="13" spans="2:7" x14ac:dyDescent="0.2">
      <c r="B13" s="12">
        <f t="shared" si="3"/>
        <v>5</v>
      </c>
      <c r="C13" s="20">
        <f t="shared" si="0"/>
        <v>4.0134098700736711</v>
      </c>
      <c r="D13" s="20">
        <f t="shared" si="4"/>
        <v>0.41494855913765433</v>
      </c>
      <c r="E13" s="20">
        <f t="shared" si="1"/>
        <v>4.4283584292113254</v>
      </c>
      <c r="F13" s="20">
        <f t="shared" si="2"/>
        <v>80.128936843950683</v>
      </c>
      <c r="G13" s="5"/>
    </row>
    <row r="14" spans="2:7" x14ac:dyDescent="0.2">
      <c r="B14" s="12">
        <f t="shared" si="3"/>
        <v>6</v>
      </c>
      <c r="C14" s="20">
        <f t="shared" si="0"/>
        <v>4.0332020283370484</v>
      </c>
      <c r="D14" s="20">
        <f t="shared" si="4"/>
        <v>0.39515640087427734</v>
      </c>
      <c r="E14" s="20">
        <f t="shared" si="1"/>
        <v>4.4283584292113254</v>
      </c>
      <c r="F14" s="20">
        <f t="shared" si="2"/>
        <v>76.095734815613639</v>
      </c>
      <c r="G14" s="5"/>
    </row>
    <row r="15" spans="2:7" x14ac:dyDescent="0.2">
      <c r="B15" s="12">
        <f t="shared" si="3"/>
        <v>7</v>
      </c>
      <c r="C15" s="20">
        <f t="shared" si="0"/>
        <v>4.053091791764464</v>
      </c>
      <c r="D15" s="20">
        <f t="shared" si="4"/>
        <v>0.37526663744686178</v>
      </c>
      <c r="E15" s="20">
        <f t="shared" si="1"/>
        <v>4.4283584292113254</v>
      </c>
      <c r="F15" s="20">
        <f t="shared" si="2"/>
        <v>72.04264302384918</v>
      </c>
      <c r="G15" s="5"/>
    </row>
    <row r="16" spans="2:7" x14ac:dyDescent="0.2">
      <c r="B16" s="12">
        <f t="shared" si="3"/>
        <v>8</v>
      </c>
      <c r="C16" s="20">
        <f t="shared" si="0"/>
        <v>4.0730796416964532</v>
      </c>
      <c r="D16" s="20">
        <f t="shared" si="4"/>
        <v>0.35527878751487263</v>
      </c>
      <c r="E16" s="20">
        <f t="shared" si="1"/>
        <v>4.4283584292113254</v>
      </c>
      <c r="F16" s="20">
        <f t="shared" si="2"/>
        <v>67.969563382152728</v>
      </c>
      <c r="G16" s="5"/>
    </row>
    <row r="17" spans="2:7" x14ac:dyDescent="0.2">
      <c r="B17" s="12">
        <f t="shared" si="3"/>
        <v>9</v>
      </c>
      <c r="C17" s="20">
        <f t="shared" si="0"/>
        <v>4.0931660618472856</v>
      </c>
      <c r="D17" s="20">
        <f t="shared" si="4"/>
        <v>0.33519236736404084</v>
      </c>
      <c r="E17" s="20">
        <f t="shared" si="1"/>
        <v>4.4283584292113263</v>
      </c>
      <c r="F17" s="20">
        <f t="shared" si="2"/>
        <v>63.876397320305443</v>
      </c>
      <c r="G17" s="5"/>
    </row>
    <row r="18" spans="2:7" x14ac:dyDescent="0.2">
      <c r="B18" s="12">
        <f t="shared" si="3"/>
        <v>10</v>
      </c>
      <c r="C18" s="20">
        <f t="shared" si="0"/>
        <v>4.1133515383166692</v>
      </c>
      <c r="D18" s="20">
        <f t="shared" si="4"/>
        <v>0.315006890894657</v>
      </c>
      <c r="E18" s="20">
        <f t="shared" si="1"/>
        <v>4.4283584292113263</v>
      </c>
      <c r="F18" s="20">
        <f t="shared" si="2"/>
        <v>59.763045781988772</v>
      </c>
      <c r="G18" s="5"/>
    </row>
    <row r="19" spans="2:7" x14ac:dyDescent="0.2">
      <c r="B19" s="12">
        <f t="shared" si="3"/>
        <v>11</v>
      </c>
      <c r="C19" s="20">
        <f t="shared" si="0"/>
        <v>4.1336365596015181</v>
      </c>
      <c r="D19" s="20">
        <f t="shared" si="4"/>
        <v>0.29472186960980767</v>
      </c>
      <c r="E19" s="20">
        <f t="shared" si="1"/>
        <v>4.4283584292113254</v>
      </c>
      <c r="F19" s="20">
        <f t="shared" si="2"/>
        <v>55.629409222387252</v>
      </c>
      <c r="G19" s="5"/>
    </row>
    <row r="20" spans="2:7" x14ac:dyDescent="0.2">
      <c r="B20" s="12">
        <f t="shared" si="3"/>
        <v>12</v>
      </c>
      <c r="C20" s="20">
        <f t="shared" si="0"/>
        <v>4.1540216166077721</v>
      </c>
      <c r="D20" s="20">
        <f t="shared" si="4"/>
        <v>0.27433681260355358</v>
      </c>
      <c r="E20" s="20">
        <f t="shared" si="1"/>
        <v>4.4283584292113254</v>
      </c>
      <c r="F20" s="20">
        <f t="shared" si="2"/>
        <v>51.475387605779481</v>
      </c>
      <c r="G20" s="5"/>
    </row>
    <row r="21" spans="2:7" x14ac:dyDescent="0.2">
      <c r="B21" s="12">
        <f t="shared" si="3"/>
        <v>13</v>
      </c>
      <c r="C21" s="20">
        <f t="shared" ref="C21:C32" si="5">PPMT($C$4/$C$3,B21,$C$5,-$C$2,,0)</f>
        <v>4.1745072026622765</v>
      </c>
      <c r="D21" s="20">
        <f t="shared" ref="D21:D26" si="6">F20*$C$4/$C$3</f>
        <v>0.25385122654904951</v>
      </c>
      <c r="E21" s="20">
        <f t="shared" ref="E21:E26" si="7">D21+C21</f>
        <v>4.4283584292113263</v>
      </c>
      <c r="F21" s="20">
        <f t="shared" ref="F21:F26" si="8">F20-C21</f>
        <v>47.300880403117205</v>
      </c>
      <c r="G21" s="5"/>
    </row>
    <row r="22" spans="2:7" x14ac:dyDescent="0.2">
      <c r="B22" s="12">
        <f t="shared" si="3"/>
        <v>14</v>
      </c>
      <c r="C22" s="20">
        <f t="shared" si="5"/>
        <v>4.1950938135247196</v>
      </c>
      <c r="D22" s="20">
        <f t="shared" si="6"/>
        <v>0.23326461568660539</v>
      </c>
      <c r="E22" s="20">
        <f t="shared" si="7"/>
        <v>4.4283584292113254</v>
      </c>
      <c r="F22" s="20">
        <f t="shared" si="8"/>
        <v>43.105786589592483</v>
      </c>
      <c r="G22" s="5"/>
    </row>
    <row r="23" spans="2:7" x14ac:dyDescent="0.2">
      <c r="B23" s="12">
        <f t="shared" si="3"/>
        <v>15</v>
      </c>
      <c r="C23" s="20">
        <f t="shared" si="5"/>
        <v>4.2157819473996367</v>
      </c>
      <c r="D23" s="20">
        <f t="shared" si="6"/>
        <v>0.21257648181168898</v>
      </c>
      <c r="E23" s="20">
        <f t="shared" si="7"/>
        <v>4.4283584292113254</v>
      </c>
      <c r="F23" s="20">
        <f t="shared" si="8"/>
        <v>38.890004642192849</v>
      </c>
      <c r="G23" s="5"/>
    </row>
    <row r="24" spans="2:7" x14ac:dyDescent="0.2">
      <c r="B24" s="12">
        <f t="shared" si="3"/>
        <v>16</v>
      </c>
      <c r="C24" s="20">
        <f t="shared" si="5"/>
        <v>4.2365721049484568</v>
      </c>
      <c r="D24" s="20">
        <f t="shared" si="6"/>
        <v>0.19178632426286885</v>
      </c>
      <c r="E24" s="20">
        <f t="shared" si="7"/>
        <v>4.4283584292113254</v>
      </c>
      <c r="F24" s="20">
        <f t="shared" si="8"/>
        <v>34.653432537244392</v>
      </c>
      <c r="G24" s="5"/>
    </row>
    <row r="25" spans="2:7" x14ac:dyDescent="0.2">
      <c r="B25" s="12">
        <f t="shared" si="3"/>
        <v>17</v>
      </c>
      <c r="C25" s="20">
        <f t="shared" si="5"/>
        <v>4.2574647893016282</v>
      </c>
      <c r="D25" s="20">
        <f t="shared" si="6"/>
        <v>0.17089363990969839</v>
      </c>
      <c r="E25" s="20">
        <f t="shared" si="7"/>
        <v>4.4283584292113263</v>
      </c>
      <c r="F25" s="20">
        <f t="shared" si="8"/>
        <v>30.395967747942763</v>
      </c>
      <c r="G25" s="5"/>
    </row>
    <row r="26" spans="2:7" x14ac:dyDescent="0.2">
      <c r="B26" s="12">
        <f t="shared" si="3"/>
        <v>18</v>
      </c>
      <c r="C26" s="20">
        <f t="shared" si="5"/>
        <v>4.2784605060707861</v>
      </c>
      <c r="D26" s="20">
        <f t="shared" si="6"/>
        <v>0.14989792314053965</v>
      </c>
      <c r="E26" s="20">
        <f t="shared" si="7"/>
        <v>4.4283584292113254</v>
      </c>
      <c r="F26" s="20">
        <f t="shared" si="8"/>
        <v>26.117507241871976</v>
      </c>
      <c r="G26" s="5"/>
    </row>
    <row r="27" spans="2:7" x14ac:dyDescent="0.2">
      <c r="B27" s="12">
        <f t="shared" si="3"/>
        <v>19</v>
      </c>
      <c r="C27" s="20">
        <f t="shared" si="5"/>
        <v>4.2995597633609979</v>
      </c>
      <c r="D27" s="20">
        <f t="shared" ref="D27:D29" si="9">F26*$C$4/$C$3</f>
        <v>0.12879866585032756</v>
      </c>
      <c r="E27" s="20">
        <f t="shared" ref="E27:E29" si="10">D27+C27</f>
        <v>4.4283584292113254</v>
      </c>
      <c r="F27" s="20">
        <f t="shared" ref="F27:F29" si="11">F26-C27</f>
        <v>21.81794747851098</v>
      </c>
      <c r="G27" s="5"/>
    </row>
    <row r="28" spans="2:7" x14ac:dyDescent="0.2">
      <c r="B28" s="12">
        <f t="shared" si="3"/>
        <v>20</v>
      </c>
      <c r="C28" s="20">
        <f t="shared" si="5"/>
        <v>4.3207630717830527</v>
      </c>
      <c r="D28" s="20">
        <f t="shared" si="9"/>
        <v>0.10759535742827332</v>
      </c>
      <c r="E28" s="20">
        <f t="shared" si="10"/>
        <v>4.4283584292113263</v>
      </c>
      <c r="F28" s="20">
        <f t="shared" si="11"/>
        <v>17.497184406727929</v>
      </c>
      <c r="G28" s="5"/>
    </row>
    <row r="29" spans="2:7" x14ac:dyDescent="0.2">
      <c r="B29" s="12">
        <f t="shared" si="3"/>
        <v>21</v>
      </c>
      <c r="C29" s="20">
        <f t="shared" si="5"/>
        <v>4.3420709444658181</v>
      </c>
      <c r="D29" s="20">
        <f t="shared" si="9"/>
        <v>8.6287484745507598E-2</v>
      </c>
      <c r="E29" s="20">
        <f t="shared" si="10"/>
        <v>4.4283584292113254</v>
      </c>
      <c r="F29" s="20">
        <f t="shared" si="11"/>
        <v>13.155113462262111</v>
      </c>
      <c r="G29" s="5"/>
    </row>
    <row r="30" spans="2:7" x14ac:dyDescent="0.2">
      <c r="B30" s="12">
        <f t="shared" si="3"/>
        <v>22</v>
      </c>
      <c r="C30" s="20">
        <f t="shared" si="5"/>
        <v>4.3634838970686625</v>
      </c>
      <c r="D30" s="20">
        <f t="shared" ref="D30:D32" si="12">F29*$C$4/$C$3</f>
        <v>6.4874532142662478E-2</v>
      </c>
      <c r="E30" s="20">
        <f t="shared" ref="E30:E32" si="13">D30+C30</f>
        <v>4.4283584292113254</v>
      </c>
      <c r="F30" s="20">
        <f t="shared" ref="F30:F32" si="14">F29-C30</f>
        <v>8.7916295651934497</v>
      </c>
      <c r="G30" s="5"/>
    </row>
    <row r="31" spans="2:7" x14ac:dyDescent="0.2">
      <c r="B31" s="12">
        <f t="shared" si="3"/>
        <v>23</v>
      </c>
      <c r="C31" s="20">
        <f t="shared" si="5"/>
        <v>4.3850024477939336</v>
      </c>
      <c r="D31" s="20">
        <f t="shared" si="12"/>
        <v>4.3355981417392359E-2</v>
      </c>
      <c r="E31" s="20">
        <f t="shared" si="13"/>
        <v>4.4283584292113263</v>
      </c>
      <c r="F31" s="20">
        <f t="shared" si="14"/>
        <v>4.4066271173995162</v>
      </c>
      <c r="G31" s="5"/>
    </row>
    <row r="32" spans="2:7" x14ac:dyDescent="0.2">
      <c r="B32" s="12">
        <f t="shared" si="3"/>
        <v>24</v>
      </c>
      <c r="C32" s="20">
        <f t="shared" si="5"/>
        <v>4.4066271173994922</v>
      </c>
      <c r="D32" s="20">
        <f t="shared" si="12"/>
        <v>2.1731311811833232E-2</v>
      </c>
      <c r="E32" s="20">
        <f t="shared" si="13"/>
        <v>4.4283584292113254</v>
      </c>
      <c r="F32" s="20">
        <f t="shared" si="14"/>
        <v>2.3980817331903381E-14</v>
      </c>
      <c r="G32" s="5"/>
    </row>
    <row r="33" spans="2:7" x14ac:dyDescent="0.2">
      <c r="B33" s="14"/>
      <c r="C33" s="15"/>
      <c r="D33" s="15"/>
      <c r="E33" s="15"/>
      <c r="F33" s="15"/>
      <c r="G33" s="5"/>
    </row>
    <row r="34" spans="2:7" ht="16" x14ac:dyDescent="0.2">
      <c r="B34" s="4" t="s">
        <v>16</v>
      </c>
      <c r="C34" s="21">
        <f>SUM(C9:C32)</f>
        <v>99.999999999999986</v>
      </c>
      <c r="D34" s="21">
        <f>SUM(D9:D32)</f>
        <v>6.2806023010718306</v>
      </c>
      <c r="E34" s="21">
        <f>SUM(E9:E32)</f>
        <v>106.28060230107187</v>
      </c>
      <c r="F34" s="21"/>
      <c r="G34" s="5"/>
    </row>
    <row r="35" spans="2:7" x14ac:dyDescent="0.2">
      <c r="B35" s="5"/>
      <c r="C35" s="10"/>
      <c r="D35" s="9"/>
      <c r="E35" s="9"/>
      <c r="F35" s="9"/>
      <c r="G35" s="5"/>
    </row>
    <row r="36" spans="2:7" x14ac:dyDescent="0.2">
      <c r="B36" s="5"/>
      <c r="C36" s="5"/>
      <c r="D36" s="5"/>
      <c r="E36" s="5"/>
      <c r="F36" s="5"/>
      <c r="G36" s="5"/>
    </row>
    <row r="38" spans="2:7" x14ac:dyDescent="0.2">
      <c r="C38" s="3"/>
      <c r="D38" s="3"/>
    </row>
  </sheetData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9998-576D-9A44-8E2A-D840DE267C2B}">
  <sheetPr>
    <tabColor theme="5" tint="0.59999389629810485"/>
  </sheetPr>
  <dimension ref="A1:H41"/>
  <sheetViews>
    <sheetView tabSelected="1" zoomScale="90" zoomScaleNormal="90" workbookViewId="0">
      <selection activeCell="D21" sqref="D21"/>
    </sheetView>
  </sheetViews>
  <sheetFormatPr baseColWidth="10" defaultRowHeight="15" x14ac:dyDescent="0.2"/>
  <cols>
    <col min="1" max="1" width="10.83203125" style="5"/>
    <col min="2" max="2" width="12.1640625" style="5" bestFit="1" customWidth="1"/>
    <col min="3" max="3" width="22.6640625" style="1" bestFit="1" customWidth="1"/>
    <col min="4" max="6" width="17.83203125" style="1" customWidth="1"/>
    <col min="7" max="7" width="21.6640625" style="1" bestFit="1" customWidth="1"/>
    <col min="8" max="16384" width="10.83203125" style="1"/>
  </cols>
  <sheetData>
    <row r="1" spans="2:8" ht="32" customHeight="1" x14ac:dyDescent="0.2">
      <c r="C1" s="8" t="s">
        <v>7</v>
      </c>
      <c r="D1" s="5"/>
      <c r="E1" s="5"/>
      <c r="F1" s="5"/>
      <c r="G1" s="5"/>
      <c r="H1" s="5"/>
    </row>
    <row r="2" spans="2:8" x14ac:dyDescent="0.2">
      <c r="C2" s="2" t="s">
        <v>2</v>
      </c>
      <c r="D2" s="22">
        <v>100</v>
      </c>
      <c r="E2" s="5"/>
      <c r="F2" s="5"/>
      <c r="G2" s="5"/>
      <c r="H2" s="5"/>
    </row>
    <row r="3" spans="2:8" x14ac:dyDescent="0.2">
      <c r="C3" s="2" t="s">
        <v>3</v>
      </c>
      <c r="D3" s="6">
        <f>365/30</f>
        <v>12.166666666666666</v>
      </c>
      <c r="E3" s="5"/>
      <c r="F3" s="5"/>
      <c r="G3" s="5"/>
      <c r="H3" s="5"/>
    </row>
    <row r="4" spans="2:8" x14ac:dyDescent="0.2">
      <c r="C4" s="2" t="s">
        <v>4</v>
      </c>
      <c r="D4" s="7">
        <v>0.06</v>
      </c>
      <c r="E4" s="5"/>
      <c r="F4" s="5"/>
      <c r="G4" s="5"/>
      <c r="H4" s="5"/>
    </row>
    <row r="5" spans="2:8" x14ac:dyDescent="0.2">
      <c r="C5" s="2" t="s">
        <v>17</v>
      </c>
      <c r="D5" s="6">
        <v>3</v>
      </c>
      <c r="E5" s="5" t="s">
        <v>6</v>
      </c>
      <c r="F5" s="5"/>
      <c r="G5" s="5"/>
      <c r="H5" s="5"/>
    </row>
    <row r="6" spans="2:8" x14ac:dyDescent="0.2">
      <c r="C6" s="2" t="s">
        <v>8</v>
      </c>
      <c r="D6" s="6">
        <v>21</v>
      </c>
      <c r="E6" s="5" t="s">
        <v>6</v>
      </c>
      <c r="F6" s="5"/>
      <c r="G6" s="5"/>
      <c r="H6" s="5"/>
    </row>
    <row r="7" spans="2:8" x14ac:dyDescent="0.2">
      <c r="C7" s="2" t="s">
        <v>5</v>
      </c>
      <c r="D7" s="5">
        <v>24</v>
      </c>
      <c r="E7" s="5" t="s">
        <v>6</v>
      </c>
      <c r="F7" s="5"/>
      <c r="G7" s="5"/>
      <c r="H7" s="5"/>
    </row>
    <row r="8" spans="2:8" x14ac:dyDescent="0.2">
      <c r="C8" s="5"/>
      <c r="D8" s="5"/>
      <c r="E8" s="5"/>
      <c r="F8" s="5"/>
      <c r="G8" s="5"/>
      <c r="H8" s="5"/>
    </row>
    <row r="9" spans="2:8" x14ac:dyDescent="0.2"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5"/>
    </row>
    <row r="10" spans="2:8" x14ac:dyDescent="0.2">
      <c r="C10" s="12"/>
      <c r="D10" s="12"/>
      <c r="E10" s="12"/>
      <c r="F10" s="12"/>
      <c r="G10" s="13">
        <f>D2</f>
        <v>100</v>
      </c>
      <c r="H10" s="5"/>
    </row>
    <row r="11" spans="2:8" x14ac:dyDescent="0.2">
      <c r="B11" s="5" t="s">
        <v>9</v>
      </c>
      <c r="C11" s="12">
        <v>1</v>
      </c>
      <c r="D11" s="23">
        <v>0</v>
      </c>
      <c r="E11" s="23">
        <f>G10*$D$4/$D$3</f>
        <v>0.49315068493150688</v>
      </c>
      <c r="F11" s="23">
        <f>D11+E11</f>
        <v>0.49315068493150688</v>
      </c>
      <c r="G11" s="23">
        <f>G10-D11</f>
        <v>100</v>
      </c>
      <c r="H11" s="5"/>
    </row>
    <row r="12" spans="2:8" x14ac:dyDescent="0.2">
      <c r="B12" s="5" t="s">
        <v>10</v>
      </c>
      <c r="C12" s="12">
        <v>2</v>
      </c>
      <c r="D12" s="23">
        <v>0</v>
      </c>
      <c r="E12" s="23">
        <f>G11*$D$4/$D$3</f>
        <v>0.49315068493150688</v>
      </c>
      <c r="F12" s="23">
        <f t="shared" ref="F12:F35" si="0">D12+E12</f>
        <v>0.49315068493150688</v>
      </c>
      <c r="G12" s="23">
        <f t="shared" ref="G12:G35" si="1">G11-D12</f>
        <v>100</v>
      </c>
      <c r="H12" s="5"/>
    </row>
    <row r="13" spans="2:8" x14ac:dyDescent="0.2">
      <c r="C13" s="14">
        <v>3</v>
      </c>
      <c r="D13" s="24">
        <v>0</v>
      </c>
      <c r="E13" s="24">
        <f>G12*$D$4/$D$3</f>
        <v>0.49315068493150688</v>
      </c>
      <c r="F13" s="24">
        <f t="shared" si="0"/>
        <v>0.49315068493150688</v>
      </c>
      <c r="G13" s="24">
        <f t="shared" si="1"/>
        <v>100</v>
      </c>
      <c r="H13" s="5"/>
    </row>
    <row r="14" spans="2:8" ht="7" customHeight="1" x14ac:dyDescent="0.2">
      <c r="C14" s="17"/>
      <c r="D14" s="25"/>
      <c r="E14" s="25"/>
      <c r="F14" s="25"/>
      <c r="G14" s="25"/>
      <c r="H14" s="5"/>
    </row>
    <row r="15" spans="2:8" x14ac:dyDescent="0.2">
      <c r="B15" s="5" t="s">
        <v>8</v>
      </c>
      <c r="C15" s="12">
        <v>1</v>
      </c>
      <c r="D15" s="23">
        <f t="shared" ref="D15:D35" si="2">PPMT($D$4/$D$3,C15,$D$6,-$D$2,,0)</f>
        <v>4.5313062186681519</v>
      </c>
      <c r="E15" s="23">
        <f>G13*$D$4/$D$3</f>
        <v>0.49315068493150688</v>
      </c>
      <c r="F15" s="23">
        <f t="shared" si="0"/>
        <v>5.0244569035996589</v>
      </c>
      <c r="G15" s="23">
        <f>G13-D15</f>
        <v>95.468693781331851</v>
      </c>
      <c r="H15" s="5"/>
    </row>
    <row r="16" spans="2:8" x14ac:dyDescent="0.2">
      <c r="C16" s="12">
        <f>C15+1</f>
        <v>2</v>
      </c>
      <c r="D16" s="23">
        <f t="shared" si="2"/>
        <v>4.5536523863218576</v>
      </c>
      <c r="E16" s="23">
        <f t="shared" ref="E16:E35" si="3">G15*$D$4/$D$3</f>
        <v>0.47080451727780087</v>
      </c>
      <c r="F16" s="23">
        <f t="shared" si="0"/>
        <v>5.0244569035996589</v>
      </c>
      <c r="G16" s="23">
        <f t="shared" si="1"/>
        <v>90.915041395009993</v>
      </c>
      <c r="H16" s="5"/>
    </row>
    <row r="17" spans="3:8" x14ac:dyDescent="0.2">
      <c r="C17" s="12">
        <f t="shared" ref="C17:C35" si="4">C16+1</f>
        <v>3</v>
      </c>
      <c r="D17" s="23">
        <f t="shared" si="2"/>
        <v>4.5761087542544043</v>
      </c>
      <c r="E17" s="23">
        <f t="shared" si="3"/>
        <v>0.44834814934525474</v>
      </c>
      <c r="F17" s="23">
        <f t="shared" si="0"/>
        <v>5.0244569035996589</v>
      </c>
      <c r="G17" s="23">
        <f t="shared" si="1"/>
        <v>86.338932640755587</v>
      </c>
      <c r="H17" s="5"/>
    </row>
    <row r="18" spans="3:8" x14ac:dyDescent="0.2">
      <c r="C18" s="12">
        <f t="shared" si="4"/>
        <v>4</v>
      </c>
      <c r="D18" s="23">
        <f t="shared" si="2"/>
        <v>4.5986758659192208</v>
      </c>
      <c r="E18" s="23">
        <f t="shared" si="3"/>
        <v>0.42578103768043851</v>
      </c>
      <c r="F18" s="23">
        <f t="shared" si="0"/>
        <v>5.0244569035996598</v>
      </c>
      <c r="G18" s="23">
        <f t="shared" si="1"/>
        <v>81.740256774836368</v>
      </c>
      <c r="H18" s="5"/>
    </row>
    <row r="19" spans="3:8" x14ac:dyDescent="0.2">
      <c r="C19" s="12">
        <f t="shared" si="4"/>
        <v>5</v>
      </c>
      <c r="D19" s="23">
        <f t="shared" si="2"/>
        <v>4.6213542674497807</v>
      </c>
      <c r="E19" s="23">
        <f t="shared" si="3"/>
        <v>0.40310263614987801</v>
      </c>
      <c r="F19" s="23">
        <f t="shared" si="0"/>
        <v>5.0244569035996589</v>
      </c>
      <c r="G19" s="23">
        <f t="shared" si="1"/>
        <v>77.118902507386593</v>
      </c>
      <c r="H19" s="5"/>
    </row>
    <row r="20" spans="3:8" x14ac:dyDescent="0.2">
      <c r="C20" s="12">
        <f t="shared" si="4"/>
        <v>6</v>
      </c>
      <c r="D20" s="23">
        <f t="shared" si="2"/>
        <v>4.6441445076728209</v>
      </c>
      <c r="E20" s="23">
        <f t="shared" si="3"/>
        <v>0.38031239592683802</v>
      </c>
      <c r="F20" s="23">
        <f t="shared" si="0"/>
        <v>5.0244569035996589</v>
      </c>
      <c r="G20" s="23">
        <f t="shared" si="1"/>
        <v>72.474757999713773</v>
      </c>
      <c r="H20" s="5"/>
    </row>
    <row r="21" spans="3:8" x14ac:dyDescent="0.2">
      <c r="C21" s="12">
        <f t="shared" si="4"/>
        <v>7</v>
      </c>
      <c r="D21" s="23">
        <f t="shared" si="2"/>
        <v>4.6670471381216183</v>
      </c>
      <c r="E21" s="23">
        <f t="shared" si="3"/>
        <v>0.35740976547804054</v>
      </c>
      <c r="F21" s="23">
        <f t="shared" si="0"/>
        <v>5.0244569035996589</v>
      </c>
      <c r="G21" s="23">
        <f t="shared" si="1"/>
        <v>67.807710861592156</v>
      </c>
      <c r="H21" s="5"/>
    </row>
    <row r="22" spans="3:8" x14ac:dyDescent="0.2">
      <c r="C22" s="12">
        <f t="shared" si="4"/>
        <v>8</v>
      </c>
      <c r="D22" s="23">
        <f t="shared" si="2"/>
        <v>4.6900627130493415</v>
      </c>
      <c r="E22" s="23">
        <f t="shared" si="3"/>
        <v>0.33439419055031744</v>
      </c>
      <c r="F22" s="23">
        <f t="shared" si="0"/>
        <v>5.0244569035996589</v>
      </c>
      <c r="G22" s="23">
        <f t="shared" si="1"/>
        <v>63.117648148542813</v>
      </c>
      <c r="H22" s="5"/>
    </row>
    <row r="23" spans="3:8" x14ac:dyDescent="0.2">
      <c r="C23" s="12">
        <f t="shared" si="4"/>
        <v>9</v>
      </c>
      <c r="D23" s="23">
        <f t="shared" si="2"/>
        <v>4.7131917894424609</v>
      </c>
      <c r="E23" s="23">
        <f t="shared" si="3"/>
        <v>0.31126511415719743</v>
      </c>
      <c r="F23" s="23">
        <f t="shared" si="0"/>
        <v>5.024456903599658</v>
      </c>
      <c r="G23" s="23">
        <f t="shared" si="1"/>
        <v>58.404456359100351</v>
      </c>
      <c r="H23" s="5"/>
    </row>
    <row r="24" spans="3:8" x14ac:dyDescent="0.2">
      <c r="C24" s="12">
        <f t="shared" si="4"/>
        <v>10</v>
      </c>
      <c r="D24" s="23">
        <f t="shared" si="2"/>
        <v>4.7364349270342325</v>
      </c>
      <c r="E24" s="23">
        <f t="shared" si="3"/>
        <v>0.28802197656542639</v>
      </c>
      <c r="F24" s="23">
        <f t="shared" si="0"/>
        <v>5.0244569035996589</v>
      </c>
      <c r="G24" s="23">
        <f t="shared" si="1"/>
        <v>53.668021432066119</v>
      </c>
      <c r="H24" s="5"/>
    </row>
    <row r="25" spans="3:8" x14ac:dyDescent="0.2">
      <c r="C25" s="12">
        <f t="shared" si="4"/>
        <v>11</v>
      </c>
      <c r="D25" s="23">
        <f t="shared" si="2"/>
        <v>4.7597926883182371</v>
      </c>
      <c r="E25" s="23">
        <f t="shared" si="3"/>
        <v>0.26466421528142198</v>
      </c>
      <c r="F25" s="23">
        <f t="shared" si="0"/>
        <v>5.0244569035996589</v>
      </c>
      <c r="G25" s="23">
        <f t="shared" si="1"/>
        <v>48.908228743747884</v>
      </c>
      <c r="H25" s="5"/>
    </row>
    <row r="26" spans="3:8" x14ac:dyDescent="0.2">
      <c r="C26" s="12">
        <f t="shared" si="4"/>
        <v>12</v>
      </c>
      <c r="D26" s="23">
        <f t="shared" si="2"/>
        <v>4.783265638561998</v>
      </c>
      <c r="E26" s="23">
        <f t="shared" si="3"/>
        <v>0.24119126503766078</v>
      </c>
      <c r="F26" s="23">
        <f t="shared" si="0"/>
        <v>5.0244569035996589</v>
      </c>
      <c r="G26" s="23">
        <f t="shared" si="1"/>
        <v>44.124963105185884</v>
      </c>
      <c r="H26" s="5"/>
    </row>
    <row r="27" spans="3:8" x14ac:dyDescent="0.2">
      <c r="C27" s="12">
        <f t="shared" si="4"/>
        <v>13</v>
      </c>
      <c r="D27" s="23">
        <f t="shared" si="2"/>
        <v>4.8068543458206605</v>
      </c>
      <c r="E27" s="23">
        <f t="shared" si="3"/>
        <v>0.2176025577789989</v>
      </c>
      <c r="F27" s="23">
        <f t="shared" si="0"/>
        <v>5.0244569035996598</v>
      </c>
      <c r="G27" s="23">
        <f t="shared" si="1"/>
        <v>39.318108759365224</v>
      </c>
      <c r="H27" s="5"/>
    </row>
    <row r="28" spans="3:8" x14ac:dyDescent="0.2">
      <c r="C28" s="12">
        <f t="shared" si="4"/>
        <v>14</v>
      </c>
      <c r="D28" s="23">
        <f t="shared" si="2"/>
        <v>4.830559380950735</v>
      </c>
      <c r="E28" s="23">
        <f t="shared" si="3"/>
        <v>0.19389752264892438</v>
      </c>
      <c r="F28" s="23">
        <f t="shared" si="0"/>
        <v>5.0244569035996598</v>
      </c>
      <c r="G28" s="23">
        <f t="shared" si="1"/>
        <v>34.487549378414485</v>
      </c>
      <c r="H28" s="5"/>
    </row>
    <row r="29" spans="3:8" x14ac:dyDescent="0.2">
      <c r="C29" s="12">
        <f t="shared" si="4"/>
        <v>15</v>
      </c>
      <c r="D29" s="23">
        <f t="shared" si="2"/>
        <v>4.8543813176239166</v>
      </c>
      <c r="E29" s="23">
        <f t="shared" si="3"/>
        <v>0.17007558597574268</v>
      </c>
      <c r="F29" s="23">
        <f t="shared" si="0"/>
        <v>5.0244569035996589</v>
      </c>
      <c r="G29" s="23">
        <f t="shared" si="1"/>
        <v>29.633168060790567</v>
      </c>
      <c r="H29" s="5"/>
    </row>
    <row r="30" spans="3:8" x14ac:dyDescent="0.2">
      <c r="C30" s="12">
        <f t="shared" si="4"/>
        <v>16</v>
      </c>
      <c r="D30" s="23">
        <f t="shared" si="2"/>
        <v>4.8783207323409652</v>
      </c>
      <c r="E30" s="23">
        <f t="shared" si="3"/>
        <v>0.14613617125869321</v>
      </c>
      <c r="F30" s="23">
        <f t="shared" si="0"/>
        <v>5.024456903599658</v>
      </c>
      <c r="G30" s="23">
        <f t="shared" si="1"/>
        <v>24.7548473284496</v>
      </c>
      <c r="H30" s="5"/>
    </row>
    <row r="31" spans="3:8" x14ac:dyDescent="0.2">
      <c r="C31" s="12">
        <f t="shared" si="4"/>
        <v>17</v>
      </c>
      <c r="D31" s="23">
        <f t="shared" si="2"/>
        <v>4.902378204445661</v>
      </c>
      <c r="E31" s="23">
        <f t="shared" si="3"/>
        <v>0.12207869915399804</v>
      </c>
      <c r="F31" s="23">
        <f t="shared" si="0"/>
        <v>5.0244569035996589</v>
      </c>
      <c r="G31" s="23">
        <f t="shared" si="1"/>
        <v>19.852469124003939</v>
      </c>
      <c r="H31" s="5"/>
    </row>
    <row r="32" spans="3:8" x14ac:dyDescent="0.2">
      <c r="C32" s="12">
        <f t="shared" si="4"/>
        <v>18</v>
      </c>
      <c r="D32" s="23">
        <f t="shared" si="2"/>
        <v>4.9265543161388168</v>
      </c>
      <c r="E32" s="23">
        <f t="shared" si="3"/>
        <v>9.790258746084135E-2</v>
      </c>
      <c r="F32" s="23">
        <f t="shared" si="0"/>
        <v>5.024456903599658</v>
      </c>
      <c r="G32" s="23">
        <f t="shared" si="1"/>
        <v>14.925914807865123</v>
      </c>
      <c r="H32" s="5"/>
    </row>
    <row r="33" spans="3:8" x14ac:dyDescent="0.2">
      <c r="C33" s="12">
        <f t="shared" si="4"/>
        <v>19</v>
      </c>
      <c r="D33" s="23">
        <f t="shared" si="2"/>
        <v>4.9508496524923782</v>
      </c>
      <c r="E33" s="23">
        <f t="shared" si="3"/>
        <v>7.3607251107280058E-2</v>
      </c>
      <c r="F33" s="23">
        <f t="shared" si="0"/>
        <v>5.024456903599658</v>
      </c>
      <c r="G33" s="23">
        <f t="shared" si="1"/>
        <v>9.9750651553727447</v>
      </c>
      <c r="H33" s="5"/>
    </row>
    <row r="34" spans="3:8" x14ac:dyDescent="0.2">
      <c r="C34" s="12">
        <f t="shared" si="4"/>
        <v>20</v>
      </c>
      <c r="D34" s="23">
        <f t="shared" si="2"/>
        <v>4.9752648014635739</v>
      </c>
      <c r="E34" s="23">
        <f t="shared" si="3"/>
        <v>4.919210213608477E-2</v>
      </c>
      <c r="F34" s="23">
        <f t="shared" si="0"/>
        <v>5.0244569035996589</v>
      </c>
      <c r="G34" s="23">
        <f t="shared" si="1"/>
        <v>4.9998003539091709</v>
      </c>
      <c r="H34" s="5"/>
    </row>
    <row r="35" spans="3:8" x14ac:dyDescent="0.2">
      <c r="C35" s="12">
        <f t="shared" si="4"/>
        <v>21</v>
      </c>
      <c r="D35" s="23">
        <f t="shared" si="2"/>
        <v>4.9998003539091478</v>
      </c>
      <c r="E35" s="23">
        <f t="shared" si="3"/>
        <v>2.4656549690510982E-2</v>
      </c>
      <c r="F35" s="23">
        <f t="shared" si="0"/>
        <v>5.0244569035996589</v>
      </c>
      <c r="G35" s="23">
        <f t="shared" si="1"/>
        <v>2.3092638912203256E-14</v>
      </c>
      <c r="H35" s="5"/>
    </row>
    <row r="36" spans="3:8" x14ac:dyDescent="0.2">
      <c r="C36" s="14"/>
      <c r="D36" s="15"/>
      <c r="E36" s="15"/>
      <c r="F36" s="15"/>
      <c r="G36" s="15"/>
      <c r="H36" s="5"/>
    </row>
    <row r="37" spans="3:8" ht="16" x14ac:dyDescent="0.2">
      <c r="C37" s="4" t="s">
        <v>16</v>
      </c>
      <c r="D37" s="26">
        <f>SUM(D11:D35)</f>
        <v>99.999999999999986</v>
      </c>
      <c r="E37" s="26">
        <f>SUM(E11:E35)</f>
        <v>6.9930470303873769</v>
      </c>
      <c r="F37" s="26">
        <f>SUM(F11:F35)</f>
        <v>106.99304703038733</v>
      </c>
      <c r="G37" s="16"/>
      <c r="H37" s="5"/>
    </row>
    <row r="38" spans="3:8" x14ac:dyDescent="0.2">
      <c r="C38" s="5"/>
      <c r="D38" s="10"/>
      <c r="E38" s="9"/>
      <c r="F38" s="9"/>
      <c r="G38" s="9"/>
      <c r="H38" s="5"/>
    </row>
    <row r="39" spans="3:8" x14ac:dyDescent="0.2">
      <c r="C39" s="5"/>
      <c r="D39" s="5"/>
      <c r="E39" s="5"/>
      <c r="F39" s="5"/>
      <c r="G39" s="5"/>
      <c r="H39" s="5"/>
    </row>
    <row r="41" spans="3:8" x14ac:dyDescent="0.2">
      <c r="D41" s="3"/>
      <c r="E4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10C7-FEA4-8942-88B5-9999B5CA28D9}">
  <sheetPr>
    <tabColor theme="8" tint="0.59999389629810485"/>
  </sheetPr>
  <dimension ref="A1:G38"/>
  <sheetViews>
    <sheetView zoomScale="90" zoomScaleNormal="90" workbookViewId="0">
      <selection activeCell="D13" sqref="D13"/>
    </sheetView>
  </sheetViews>
  <sheetFormatPr baseColWidth="10" defaultRowHeight="15" x14ac:dyDescent="0.2"/>
  <cols>
    <col min="1" max="1" width="10.83203125" style="5"/>
    <col min="2" max="2" width="16.83203125" style="1" bestFit="1" customWidth="1"/>
    <col min="3" max="5" width="17.83203125" style="1" customWidth="1"/>
    <col min="6" max="6" width="21.6640625" style="1" bestFit="1" customWidth="1"/>
    <col min="7" max="16384" width="10.83203125" style="1"/>
  </cols>
  <sheetData>
    <row r="1" spans="2:7" ht="32" customHeight="1" x14ac:dyDescent="0.2">
      <c r="B1" s="8" t="s">
        <v>7</v>
      </c>
      <c r="C1" s="5"/>
      <c r="D1" s="5"/>
      <c r="E1" s="5"/>
      <c r="F1" s="5"/>
      <c r="G1" s="5"/>
    </row>
    <row r="2" spans="2:7" x14ac:dyDescent="0.2">
      <c r="B2" s="2" t="s">
        <v>2</v>
      </c>
      <c r="C2" s="22">
        <v>100</v>
      </c>
      <c r="D2" s="5"/>
      <c r="E2" s="5"/>
      <c r="F2" s="5"/>
      <c r="G2" s="5"/>
    </row>
    <row r="3" spans="2:7" x14ac:dyDescent="0.2">
      <c r="B3" s="2" t="s">
        <v>3</v>
      </c>
      <c r="C3" s="6">
        <f>365/30</f>
        <v>12.166666666666666</v>
      </c>
      <c r="D3" s="5"/>
      <c r="E3" s="5"/>
      <c r="F3" s="5"/>
      <c r="G3" s="5"/>
    </row>
    <row r="4" spans="2:7" x14ac:dyDescent="0.2">
      <c r="B4" s="2" t="s">
        <v>4</v>
      </c>
      <c r="C4" s="7">
        <v>0.06</v>
      </c>
      <c r="D4" s="5"/>
      <c r="E4" s="5"/>
      <c r="F4" s="5"/>
      <c r="G4" s="5"/>
    </row>
    <row r="5" spans="2:7" x14ac:dyDescent="0.2">
      <c r="B5" s="2" t="s">
        <v>5</v>
      </c>
      <c r="C5" s="6">
        <v>24</v>
      </c>
      <c r="D5" s="5" t="s">
        <v>6</v>
      </c>
      <c r="E5" s="5"/>
      <c r="F5" s="5"/>
      <c r="G5" s="5"/>
    </row>
    <row r="6" spans="2:7" x14ac:dyDescent="0.2">
      <c r="B6" s="5"/>
      <c r="C6" s="5"/>
      <c r="D6" s="5"/>
      <c r="E6" s="5"/>
      <c r="F6" s="5"/>
      <c r="G6" s="5"/>
    </row>
    <row r="7" spans="2:7" x14ac:dyDescent="0.2"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5"/>
    </row>
    <row r="8" spans="2:7" x14ac:dyDescent="0.2">
      <c r="B8" s="12">
        <v>0</v>
      </c>
      <c r="C8" s="23"/>
      <c r="D8" s="23"/>
      <c r="E8" s="23"/>
      <c r="F8" s="23">
        <f>C2</f>
        <v>100</v>
      </c>
      <c r="G8" s="5"/>
    </row>
    <row r="9" spans="2:7" x14ac:dyDescent="0.2">
      <c r="B9" s="12">
        <v>1</v>
      </c>
      <c r="C9" s="23">
        <v>0</v>
      </c>
      <c r="D9" s="23">
        <f>F8*$C$4/$C$3</f>
        <v>0.49315068493150688</v>
      </c>
      <c r="E9" s="23">
        <f>D9+C9</f>
        <v>0.49315068493150688</v>
      </c>
      <c r="F9" s="23">
        <f>F8-C9</f>
        <v>100</v>
      </c>
      <c r="G9" s="5"/>
    </row>
    <row r="10" spans="2:7" x14ac:dyDescent="0.2">
      <c r="B10" s="12">
        <f>B9+1</f>
        <v>2</v>
      </c>
      <c r="C10" s="23">
        <v>0</v>
      </c>
      <c r="D10" s="23">
        <f>F9*$C$4/$C$3</f>
        <v>0.49315068493150688</v>
      </c>
      <c r="E10" s="23">
        <f t="shared" ref="E10:E32" si="0">D10+C10</f>
        <v>0.49315068493150688</v>
      </c>
      <c r="F10" s="23">
        <f t="shared" ref="F10:F32" si="1">F9-C10</f>
        <v>100</v>
      </c>
      <c r="G10" s="5"/>
    </row>
    <row r="11" spans="2:7" x14ac:dyDescent="0.2">
      <c r="B11" s="12">
        <f t="shared" ref="B11:B32" si="2">B10+1</f>
        <v>3</v>
      </c>
      <c r="C11" s="23">
        <v>0</v>
      </c>
      <c r="D11" s="23">
        <f>F10*$C$4/$C$3</f>
        <v>0.49315068493150688</v>
      </c>
      <c r="E11" s="23">
        <f t="shared" si="0"/>
        <v>0.49315068493150688</v>
      </c>
      <c r="F11" s="23">
        <f t="shared" si="1"/>
        <v>100</v>
      </c>
      <c r="G11" s="5"/>
    </row>
    <row r="12" spans="2:7" x14ac:dyDescent="0.2">
      <c r="B12" s="12">
        <f t="shared" si="2"/>
        <v>4</v>
      </c>
      <c r="C12" s="23">
        <v>0</v>
      </c>
      <c r="D12" s="23">
        <f t="shared" ref="D12:D32" si="3">F11*$C$4/$C$3</f>
        <v>0.49315068493150688</v>
      </c>
      <c r="E12" s="23">
        <f t="shared" si="0"/>
        <v>0.49315068493150688</v>
      </c>
      <c r="F12" s="23">
        <f t="shared" si="1"/>
        <v>100</v>
      </c>
      <c r="G12" s="5"/>
    </row>
    <row r="13" spans="2:7" x14ac:dyDescent="0.2">
      <c r="B13" s="12">
        <f t="shared" si="2"/>
        <v>5</v>
      </c>
      <c r="C13" s="23">
        <v>0</v>
      </c>
      <c r="D13" s="23">
        <f t="shared" si="3"/>
        <v>0.49315068493150688</v>
      </c>
      <c r="E13" s="23">
        <f t="shared" si="0"/>
        <v>0.49315068493150688</v>
      </c>
      <c r="F13" s="23">
        <f t="shared" si="1"/>
        <v>100</v>
      </c>
      <c r="G13" s="5"/>
    </row>
    <row r="14" spans="2:7" x14ac:dyDescent="0.2">
      <c r="B14" s="12">
        <f t="shared" si="2"/>
        <v>6</v>
      </c>
      <c r="C14" s="23">
        <v>0</v>
      </c>
      <c r="D14" s="23">
        <f t="shared" si="3"/>
        <v>0.49315068493150688</v>
      </c>
      <c r="E14" s="23">
        <f t="shared" si="0"/>
        <v>0.49315068493150688</v>
      </c>
      <c r="F14" s="23">
        <f t="shared" si="1"/>
        <v>100</v>
      </c>
      <c r="G14" s="5"/>
    </row>
    <row r="15" spans="2:7" x14ac:dyDescent="0.2">
      <c r="B15" s="12">
        <f t="shared" si="2"/>
        <v>7</v>
      </c>
      <c r="C15" s="23">
        <v>0</v>
      </c>
      <c r="D15" s="23">
        <f t="shared" si="3"/>
        <v>0.49315068493150688</v>
      </c>
      <c r="E15" s="23">
        <f t="shared" si="0"/>
        <v>0.49315068493150688</v>
      </c>
      <c r="F15" s="23">
        <f t="shared" si="1"/>
        <v>100</v>
      </c>
      <c r="G15" s="5"/>
    </row>
    <row r="16" spans="2:7" x14ac:dyDescent="0.2">
      <c r="B16" s="12">
        <f t="shared" si="2"/>
        <v>8</v>
      </c>
      <c r="C16" s="23">
        <v>0</v>
      </c>
      <c r="D16" s="23">
        <f t="shared" si="3"/>
        <v>0.49315068493150688</v>
      </c>
      <c r="E16" s="23">
        <f t="shared" si="0"/>
        <v>0.49315068493150688</v>
      </c>
      <c r="F16" s="23">
        <f t="shared" si="1"/>
        <v>100</v>
      </c>
      <c r="G16" s="5"/>
    </row>
    <row r="17" spans="2:7" x14ac:dyDescent="0.2">
      <c r="B17" s="12">
        <f t="shared" si="2"/>
        <v>9</v>
      </c>
      <c r="C17" s="23">
        <v>0</v>
      </c>
      <c r="D17" s="23">
        <f t="shared" si="3"/>
        <v>0.49315068493150688</v>
      </c>
      <c r="E17" s="23">
        <f t="shared" si="0"/>
        <v>0.49315068493150688</v>
      </c>
      <c r="F17" s="23">
        <f t="shared" si="1"/>
        <v>100</v>
      </c>
      <c r="G17" s="5"/>
    </row>
    <row r="18" spans="2:7" x14ac:dyDescent="0.2">
      <c r="B18" s="12">
        <f t="shared" si="2"/>
        <v>10</v>
      </c>
      <c r="C18" s="23">
        <v>0</v>
      </c>
      <c r="D18" s="23">
        <f t="shared" si="3"/>
        <v>0.49315068493150688</v>
      </c>
      <c r="E18" s="23">
        <f t="shared" si="0"/>
        <v>0.49315068493150688</v>
      </c>
      <c r="F18" s="23">
        <f t="shared" si="1"/>
        <v>100</v>
      </c>
      <c r="G18" s="5"/>
    </row>
    <row r="19" spans="2:7" x14ac:dyDescent="0.2">
      <c r="B19" s="12">
        <f t="shared" si="2"/>
        <v>11</v>
      </c>
      <c r="C19" s="23">
        <v>0</v>
      </c>
      <c r="D19" s="23">
        <f t="shared" si="3"/>
        <v>0.49315068493150688</v>
      </c>
      <c r="E19" s="23">
        <f t="shared" si="0"/>
        <v>0.49315068493150688</v>
      </c>
      <c r="F19" s="23">
        <f t="shared" si="1"/>
        <v>100</v>
      </c>
      <c r="G19" s="5"/>
    </row>
    <row r="20" spans="2:7" x14ac:dyDescent="0.2">
      <c r="B20" s="12">
        <f t="shared" si="2"/>
        <v>12</v>
      </c>
      <c r="C20" s="23">
        <v>0</v>
      </c>
      <c r="D20" s="23">
        <f t="shared" si="3"/>
        <v>0.49315068493150688</v>
      </c>
      <c r="E20" s="23">
        <f t="shared" si="0"/>
        <v>0.49315068493150688</v>
      </c>
      <c r="F20" s="23">
        <f t="shared" si="1"/>
        <v>100</v>
      </c>
      <c r="G20" s="5"/>
    </row>
    <row r="21" spans="2:7" x14ac:dyDescent="0.2">
      <c r="B21" s="12">
        <f t="shared" si="2"/>
        <v>13</v>
      </c>
      <c r="C21" s="23">
        <v>0</v>
      </c>
      <c r="D21" s="23">
        <f t="shared" si="3"/>
        <v>0.49315068493150688</v>
      </c>
      <c r="E21" s="23">
        <f t="shared" si="0"/>
        <v>0.49315068493150688</v>
      </c>
      <c r="F21" s="23">
        <f t="shared" si="1"/>
        <v>100</v>
      </c>
      <c r="G21" s="5"/>
    </row>
    <row r="22" spans="2:7" x14ac:dyDescent="0.2">
      <c r="B22" s="12">
        <f t="shared" si="2"/>
        <v>14</v>
      </c>
      <c r="C22" s="23">
        <v>0</v>
      </c>
      <c r="D22" s="23">
        <f t="shared" si="3"/>
        <v>0.49315068493150688</v>
      </c>
      <c r="E22" s="23">
        <f t="shared" si="0"/>
        <v>0.49315068493150688</v>
      </c>
      <c r="F22" s="23">
        <f t="shared" si="1"/>
        <v>100</v>
      </c>
      <c r="G22" s="5"/>
    </row>
    <row r="23" spans="2:7" x14ac:dyDescent="0.2">
      <c r="B23" s="12">
        <f t="shared" si="2"/>
        <v>15</v>
      </c>
      <c r="C23" s="23">
        <v>0</v>
      </c>
      <c r="D23" s="23">
        <f t="shared" si="3"/>
        <v>0.49315068493150688</v>
      </c>
      <c r="E23" s="23">
        <f t="shared" si="0"/>
        <v>0.49315068493150688</v>
      </c>
      <c r="F23" s="23">
        <f t="shared" si="1"/>
        <v>100</v>
      </c>
      <c r="G23" s="5"/>
    </row>
    <row r="24" spans="2:7" x14ac:dyDescent="0.2">
      <c r="B24" s="12">
        <f t="shared" si="2"/>
        <v>16</v>
      </c>
      <c r="C24" s="23">
        <v>0</v>
      </c>
      <c r="D24" s="23">
        <f t="shared" si="3"/>
        <v>0.49315068493150688</v>
      </c>
      <c r="E24" s="23">
        <f t="shared" si="0"/>
        <v>0.49315068493150688</v>
      </c>
      <c r="F24" s="23">
        <f t="shared" si="1"/>
        <v>100</v>
      </c>
      <c r="G24" s="5"/>
    </row>
    <row r="25" spans="2:7" x14ac:dyDescent="0.2">
      <c r="B25" s="12">
        <f t="shared" si="2"/>
        <v>17</v>
      </c>
      <c r="C25" s="23">
        <v>0</v>
      </c>
      <c r="D25" s="23">
        <f t="shared" si="3"/>
        <v>0.49315068493150688</v>
      </c>
      <c r="E25" s="23">
        <f t="shared" si="0"/>
        <v>0.49315068493150688</v>
      </c>
      <c r="F25" s="23">
        <f t="shared" si="1"/>
        <v>100</v>
      </c>
      <c r="G25" s="5"/>
    </row>
    <row r="26" spans="2:7" x14ac:dyDescent="0.2">
      <c r="B26" s="12">
        <f t="shared" si="2"/>
        <v>18</v>
      </c>
      <c r="C26" s="23">
        <v>0</v>
      </c>
      <c r="D26" s="23">
        <f t="shared" si="3"/>
        <v>0.49315068493150688</v>
      </c>
      <c r="E26" s="23">
        <f t="shared" si="0"/>
        <v>0.49315068493150688</v>
      </c>
      <c r="F26" s="23">
        <f t="shared" si="1"/>
        <v>100</v>
      </c>
      <c r="G26" s="5"/>
    </row>
    <row r="27" spans="2:7" x14ac:dyDescent="0.2">
      <c r="B27" s="12">
        <f t="shared" si="2"/>
        <v>19</v>
      </c>
      <c r="C27" s="23">
        <v>0</v>
      </c>
      <c r="D27" s="23">
        <f t="shared" si="3"/>
        <v>0.49315068493150688</v>
      </c>
      <c r="E27" s="23">
        <f t="shared" si="0"/>
        <v>0.49315068493150688</v>
      </c>
      <c r="F27" s="23">
        <f t="shared" si="1"/>
        <v>100</v>
      </c>
      <c r="G27" s="5"/>
    </row>
    <row r="28" spans="2:7" x14ac:dyDescent="0.2">
      <c r="B28" s="12">
        <f t="shared" si="2"/>
        <v>20</v>
      </c>
      <c r="C28" s="23">
        <v>0</v>
      </c>
      <c r="D28" s="23">
        <f t="shared" si="3"/>
        <v>0.49315068493150688</v>
      </c>
      <c r="E28" s="23">
        <f t="shared" si="0"/>
        <v>0.49315068493150688</v>
      </c>
      <c r="F28" s="23">
        <f t="shared" si="1"/>
        <v>100</v>
      </c>
      <c r="G28" s="5"/>
    </row>
    <row r="29" spans="2:7" x14ac:dyDescent="0.2">
      <c r="B29" s="12">
        <f t="shared" si="2"/>
        <v>21</v>
      </c>
      <c r="C29" s="23">
        <v>0</v>
      </c>
      <c r="D29" s="23">
        <f t="shared" si="3"/>
        <v>0.49315068493150688</v>
      </c>
      <c r="E29" s="23">
        <f t="shared" si="0"/>
        <v>0.49315068493150688</v>
      </c>
      <c r="F29" s="23">
        <f t="shared" si="1"/>
        <v>100</v>
      </c>
      <c r="G29" s="5"/>
    </row>
    <row r="30" spans="2:7" x14ac:dyDescent="0.2">
      <c r="B30" s="12">
        <f t="shared" si="2"/>
        <v>22</v>
      </c>
      <c r="C30" s="23">
        <v>0</v>
      </c>
      <c r="D30" s="23">
        <f t="shared" si="3"/>
        <v>0.49315068493150688</v>
      </c>
      <c r="E30" s="23">
        <f t="shared" si="0"/>
        <v>0.49315068493150688</v>
      </c>
      <c r="F30" s="23">
        <f t="shared" si="1"/>
        <v>100</v>
      </c>
      <c r="G30" s="5"/>
    </row>
    <row r="31" spans="2:7" x14ac:dyDescent="0.2">
      <c r="B31" s="12">
        <f t="shared" si="2"/>
        <v>23</v>
      </c>
      <c r="C31" s="23">
        <v>0</v>
      </c>
      <c r="D31" s="23">
        <f t="shared" si="3"/>
        <v>0.49315068493150688</v>
      </c>
      <c r="E31" s="23">
        <f t="shared" si="0"/>
        <v>0.49315068493150688</v>
      </c>
      <c r="F31" s="23">
        <f t="shared" si="1"/>
        <v>100</v>
      </c>
      <c r="G31" s="5"/>
    </row>
    <row r="32" spans="2:7" x14ac:dyDescent="0.2">
      <c r="B32" s="12">
        <f t="shared" si="2"/>
        <v>24</v>
      </c>
      <c r="C32" s="23">
        <v>100</v>
      </c>
      <c r="D32" s="23">
        <f t="shared" si="3"/>
        <v>0.49315068493150688</v>
      </c>
      <c r="E32" s="23">
        <f t="shared" si="0"/>
        <v>100.49315068493151</v>
      </c>
      <c r="F32" s="23">
        <f t="shared" si="1"/>
        <v>0</v>
      </c>
      <c r="G32" s="5"/>
    </row>
    <row r="33" spans="2:7" x14ac:dyDescent="0.2">
      <c r="B33" s="14"/>
      <c r="C33" s="15"/>
      <c r="D33" s="15"/>
      <c r="E33" s="15"/>
      <c r="F33" s="15"/>
      <c r="G33" s="5"/>
    </row>
    <row r="34" spans="2:7" ht="16" x14ac:dyDescent="0.2">
      <c r="B34" s="4" t="s">
        <v>0</v>
      </c>
      <c r="C34" s="26">
        <f>SUM(C9:C32)</f>
        <v>100</v>
      </c>
      <c r="D34" s="26">
        <f>SUM(D9:D32)</f>
        <v>11.835616438356167</v>
      </c>
      <c r="E34" s="26">
        <f>SUM(E9:E32)</f>
        <v>111.83561643835617</v>
      </c>
      <c r="F34" s="16"/>
      <c r="G34" s="5"/>
    </row>
    <row r="35" spans="2:7" x14ac:dyDescent="0.2">
      <c r="B35" s="5"/>
      <c r="C35" s="10"/>
      <c r="D35" s="9"/>
      <c r="E35" s="9"/>
      <c r="F35" s="9"/>
      <c r="G35" s="5"/>
    </row>
    <row r="36" spans="2:7" x14ac:dyDescent="0.2">
      <c r="B36" s="5"/>
      <c r="C36" s="5"/>
      <c r="D36" s="5"/>
      <c r="E36" s="5"/>
      <c r="F36" s="5"/>
      <c r="G36" s="5"/>
    </row>
    <row r="38" spans="2:7" x14ac:dyDescent="0.2">
      <c r="C38" s="3"/>
      <c r="D3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0C08-1F43-0B47-BFB5-7F9DCF73044D}">
  <dimension ref="A1:H43"/>
  <sheetViews>
    <sheetView workbookViewId="0">
      <selection activeCell="E10" sqref="E10"/>
    </sheetView>
  </sheetViews>
  <sheetFormatPr baseColWidth="10" defaultRowHeight="15" x14ac:dyDescent="0.2"/>
  <cols>
    <col min="1" max="1" width="10.83203125" style="5"/>
    <col min="2" max="2" width="12.6640625" style="5" bestFit="1" customWidth="1"/>
    <col min="3" max="3" width="22.6640625" style="1" bestFit="1" customWidth="1"/>
    <col min="4" max="6" width="17.83203125" style="1" customWidth="1"/>
    <col min="7" max="7" width="21.6640625" style="1" bestFit="1" customWidth="1"/>
    <col min="8" max="16384" width="10.83203125" style="1"/>
  </cols>
  <sheetData>
    <row r="1" spans="2:8" ht="32" customHeight="1" x14ac:dyDescent="0.2">
      <c r="C1" s="8" t="s">
        <v>1</v>
      </c>
      <c r="D1" s="5"/>
      <c r="E1" s="5"/>
      <c r="F1" s="5"/>
      <c r="G1" s="5"/>
      <c r="H1" s="5"/>
    </row>
    <row r="2" spans="2:8" x14ac:dyDescent="0.2">
      <c r="C2" s="2" t="s">
        <v>2</v>
      </c>
      <c r="D2" s="22">
        <v>100</v>
      </c>
      <c r="F2" s="5"/>
      <c r="G2" s="5"/>
      <c r="H2" s="5"/>
    </row>
    <row r="3" spans="2:8" x14ac:dyDescent="0.2">
      <c r="C3" s="18" t="s">
        <v>8</v>
      </c>
      <c r="D3" s="28">
        <v>85</v>
      </c>
      <c r="E3" s="5"/>
      <c r="F3" s="5"/>
      <c r="G3" s="5"/>
      <c r="H3" s="5"/>
    </row>
    <row r="4" spans="2:8" x14ac:dyDescent="0.2">
      <c r="C4" s="18" t="s">
        <v>19</v>
      </c>
      <c r="D4" s="28">
        <v>15</v>
      </c>
      <c r="E4" s="5"/>
      <c r="F4" s="5"/>
      <c r="G4" s="5"/>
      <c r="H4" s="5"/>
    </row>
    <row r="5" spans="2:8" x14ac:dyDescent="0.2">
      <c r="C5" s="2" t="s">
        <v>3</v>
      </c>
      <c r="D5" s="19">
        <f>365/30</f>
        <v>12.166666666666666</v>
      </c>
      <c r="E5" s="5"/>
      <c r="F5" s="5"/>
      <c r="G5" s="5"/>
      <c r="H5" s="5"/>
    </row>
    <row r="6" spans="2:8" x14ac:dyDescent="0.2">
      <c r="C6" s="2" t="s">
        <v>4</v>
      </c>
      <c r="D6" s="7">
        <v>0.06</v>
      </c>
      <c r="E6" s="5"/>
      <c r="F6" s="5"/>
      <c r="G6" s="5"/>
      <c r="H6" s="5"/>
    </row>
    <row r="7" spans="2:8" x14ac:dyDescent="0.2">
      <c r="C7" s="2" t="s">
        <v>17</v>
      </c>
      <c r="D7" s="6">
        <v>12</v>
      </c>
      <c r="E7" s="5" t="s">
        <v>6</v>
      </c>
      <c r="F7" s="5"/>
      <c r="G7" s="5"/>
      <c r="H7" s="5"/>
    </row>
    <row r="8" spans="2:8" x14ac:dyDescent="0.2">
      <c r="C8" s="2" t="s">
        <v>8</v>
      </c>
      <c r="D8" s="6">
        <v>12</v>
      </c>
      <c r="E8" s="5" t="s">
        <v>6</v>
      </c>
      <c r="F8" s="5"/>
      <c r="G8" s="5"/>
      <c r="H8" s="5"/>
    </row>
    <row r="9" spans="2:8" x14ac:dyDescent="0.2">
      <c r="C9" s="2" t="s">
        <v>5</v>
      </c>
      <c r="D9" s="5">
        <v>24</v>
      </c>
      <c r="E9" s="5" t="s">
        <v>6</v>
      </c>
      <c r="F9" s="5"/>
      <c r="G9" s="5"/>
      <c r="H9" s="5"/>
    </row>
    <row r="10" spans="2:8" x14ac:dyDescent="0.2">
      <c r="C10" s="5"/>
      <c r="D10" s="5"/>
      <c r="E10" s="5"/>
      <c r="F10" s="5"/>
      <c r="G10" s="5"/>
      <c r="H10" s="5"/>
    </row>
    <row r="11" spans="2:8" x14ac:dyDescent="0.2"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5"/>
    </row>
    <row r="12" spans="2:8" x14ac:dyDescent="0.2">
      <c r="C12" s="12"/>
      <c r="D12" s="23"/>
      <c r="E12" s="23"/>
      <c r="F12" s="23"/>
      <c r="G12" s="23">
        <f>D2</f>
        <v>100</v>
      </c>
      <c r="H12" s="5"/>
    </row>
    <row r="13" spans="2:8" x14ac:dyDescent="0.2">
      <c r="B13" s="5" t="s">
        <v>18</v>
      </c>
      <c r="C13" s="12">
        <v>1</v>
      </c>
      <c r="D13" s="23">
        <v>0</v>
      </c>
      <c r="E13" s="23">
        <f>G12*$D$6/$D$5</f>
        <v>0.49315068493150688</v>
      </c>
      <c r="F13" s="23">
        <f>D13+E13</f>
        <v>0.49315068493150688</v>
      </c>
      <c r="G13" s="23">
        <f>G12-D13</f>
        <v>100</v>
      </c>
      <c r="H13" s="5"/>
    </row>
    <row r="14" spans="2:8" x14ac:dyDescent="0.2">
      <c r="B14" s="5" t="s">
        <v>10</v>
      </c>
      <c r="C14" s="12">
        <v>2</v>
      </c>
      <c r="D14" s="23">
        <v>0</v>
      </c>
      <c r="E14" s="23">
        <f t="shared" ref="E14:E24" si="0">G13*$D$6/$D$5</f>
        <v>0.49315068493150688</v>
      </c>
      <c r="F14" s="23">
        <f t="shared" ref="F14:F24" si="1">D14+E14</f>
        <v>0.49315068493150688</v>
      </c>
      <c r="G14" s="23">
        <f t="shared" ref="G14:G24" si="2">G13-D14</f>
        <v>100</v>
      </c>
      <c r="H14" s="5"/>
    </row>
    <row r="15" spans="2:8" x14ac:dyDescent="0.2">
      <c r="C15" s="12">
        <v>3</v>
      </c>
      <c r="D15" s="25">
        <v>0</v>
      </c>
      <c r="E15" s="23">
        <f t="shared" si="0"/>
        <v>0.49315068493150688</v>
      </c>
      <c r="F15" s="23">
        <f t="shared" si="1"/>
        <v>0.49315068493150688</v>
      </c>
      <c r="G15" s="23">
        <f t="shared" si="2"/>
        <v>100</v>
      </c>
      <c r="H15" s="5"/>
    </row>
    <row r="16" spans="2:8" x14ac:dyDescent="0.2">
      <c r="C16" s="12">
        <v>4</v>
      </c>
      <c r="D16" s="23">
        <v>0</v>
      </c>
      <c r="E16" s="23">
        <f t="shared" si="0"/>
        <v>0.49315068493150688</v>
      </c>
      <c r="F16" s="23">
        <f t="shared" si="1"/>
        <v>0.49315068493150688</v>
      </c>
      <c r="G16" s="23">
        <f t="shared" si="2"/>
        <v>100</v>
      </c>
      <c r="H16" s="5"/>
    </row>
    <row r="17" spans="2:8" x14ac:dyDescent="0.2">
      <c r="C17" s="12">
        <v>5</v>
      </c>
      <c r="D17" s="23">
        <v>0</v>
      </c>
      <c r="E17" s="23">
        <f t="shared" si="0"/>
        <v>0.49315068493150688</v>
      </c>
      <c r="F17" s="23">
        <f t="shared" si="1"/>
        <v>0.49315068493150688</v>
      </c>
      <c r="G17" s="23">
        <f t="shared" si="2"/>
        <v>100</v>
      </c>
      <c r="H17" s="5"/>
    </row>
    <row r="18" spans="2:8" x14ac:dyDescent="0.2">
      <c r="C18" s="12">
        <v>6</v>
      </c>
      <c r="D18" s="25">
        <v>0</v>
      </c>
      <c r="E18" s="23">
        <f t="shared" si="0"/>
        <v>0.49315068493150688</v>
      </c>
      <c r="F18" s="23">
        <f t="shared" si="1"/>
        <v>0.49315068493150688</v>
      </c>
      <c r="G18" s="23">
        <f t="shared" si="2"/>
        <v>100</v>
      </c>
      <c r="H18" s="5"/>
    </row>
    <row r="19" spans="2:8" x14ac:dyDescent="0.2">
      <c r="C19" s="12">
        <v>7</v>
      </c>
      <c r="D19" s="23">
        <v>0</v>
      </c>
      <c r="E19" s="23">
        <f t="shared" si="0"/>
        <v>0.49315068493150688</v>
      </c>
      <c r="F19" s="23">
        <f t="shared" si="1"/>
        <v>0.49315068493150688</v>
      </c>
      <c r="G19" s="23">
        <f t="shared" si="2"/>
        <v>100</v>
      </c>
      <c r="H19" s="5"/>
    </row>
    <row r="20" spans="2:8" x14ac:dyDescent="0.2">
      <c r="C20" s="12">
        <v>8</v>
      </c>
      <c r="D20" s="23">
        <v>0</v>
      </c>
      <c r="E20" s="23">
        <f t="shared" si="0"/>
        <v>0.49315068493150688</v>
      </c>
      <c r="F20" s="23">
        <f t="shared" si="1"/>
        <v>0.49315068493150688</v>
      </c>
      <c r="G20" s="23">
        <f t="shared" si="2"/>
        <v>100</v>
      </c>
      <c r="H20" s="5"/>
    </row>
    <row r="21" spans="2:8" x14ac:dyDescent="0.2">
      <c r="C21" s="12">
        <v>9</v>
      </c>
      <c r="D21" s="25">
        <v>0</v>
      </c>
      <c r="E21" s="23">
        <f t="shared" si="0"/>
        <v>0.49315068493150688</v>
      </c>
      <c r="F21" s="23">
        <f t="shared" si="1"/>
        <v>0.49315068493150688</v>
      </c>
      <c r="G21" s="23">
        <f t="shared" si="2"/>
        <v>100</v>
      </c>
      <c r="H21" s="5"/>
    </row>
    <row r="22" spans="2:8" x14ac:dyDescent="0.2">
      <c r="C22" s="12">
        <v>10</v>
      </c>
      <c r="D22" s="23">
        <v>0</v>
      </c>
      <c r="E22" s="23">
        <f t="shared" si="0"/>
        <v>0.49315068493150688</v>
      </c>
      <c r="F22" s="23">
        <f t="shared" si="1"/>
        <v>0.49315068493150688</v>
      </c>
      <c r="G22" s="23">
        <f t="shared" si="2"/>
        <v>100</v>
      </c>
      <c r="H22" s="5"/>
    </row>
    <row r="23" spans="2:8" x14ac:dyDescent="0.2">
      <c r="C23" s="12">
        <v>11</v>
      </c>
      <c r="D23" s="23">
        <v>0</v>
      </c>
      <c r="E23" s="23">
        <f t="shared" si="0"/>
        <v>0.49315068493150688</v>
      </c>
      <c r="F23" s="23">
        <f t="shared" si="1"/>
        <v>0.49315068493150688</v>
      </c>
      <c r="G23" s="23">
        <f t="shared" si="2"/>
        <v>100</v>
      </c>
      <c r="H23" s="5"/>
    </row>
    <row r="24" spans="2:8" x14ac:dyDescent="0.2">
      <c r="C24" s="14">
        <v>12</v>
      </c>
      <c r="D24" s="25">
        <v>0</v>
      </c>
      <c r="E24" s="23">
        <f t="shared" si="0"/>
        <v>0.49315068493150688</v>
      </c>
      <c r="F24" s="23">
        <f t="shared" si="1"/>
        <v>0.49315068493150688</v>
      </c>
      <c r="G24" s="23">
        <f t="shared" si="2"/>
        <v>100</v>
      </c>
      <c r="H24" s="5"/>
    </row>
    <row r="25" spans="2:8" ht="7" customHeight="1" x14ac:dyDescent="0.2">
      <c r="C25" s="17"/>
      <c r="D25" s="27"/>
      <c r="E25" s="27"/>
      <c r="F25" s="27"/>
      <c r="G25" s="27"/>
      <c r="H25" s="5"/>
    </row>
    <row r="26" spans="2:8" x14ac:dyDescent="0.2">
      <c r="B26" s="5" t="s">
        <v>8</v>
      </c>
      <c r="C26" s="12">
        <v>1</v>
      </c>
      <c r="D26" s="23">
        <f>PPMT($D$6/$D$5,C26,$D$8,-$D$3,,0)</f>
        <v>6.8932577049007815</v>
      </c>
      <c r="E26" s="23">
        <f>G15*$D$6/$D$5</f>
        <v>0.49315068493150688</v>
      </c>
      <c r="F26" s="23">
        <f>D26+E26</f>
        <v>7.3864083898322885</v>
      </c>
      <c r="G26" s="23">
        <f>G15-D26</f>
        <v>93.106742295099224</v>
      </c>
      <c r="H26" s="5"/>
    </row>
    <row r="27" spans="2:8" x14ac:dyDescent="0.2">
      <c r="C27" s="12">
        <f>C26+1</f>
        <v>2</v>
      </c>
      <c r="D27" s="23">
        <f t="shared" ref="D27:D36" si="3">PPMT($D$6/$D$5,C27,$D$8,-$D$3,,0)</f>
        <v>6.9272518524865925</v>
      </c>
      <c r="E27" s="23">
        <f t="shared" ref="E27:E37" si="4">G26*$D$6/$D$5</f>
        <v>0.45915653734569484</v>
      </c>
      <c r="F27" s="23">
        <f t="shared" ref="F27:F37" si="5">D27+E27</f>
        <v>7.3864083898322876</v>
      </c>
      <c r="G27" s="23">
        <f>G26-D27</f>
        <v>86.179490442612632</v>
      </c>
      <c r="H27" s="5"/>
    </row>
    <row r="28" spans="2:8" x14ac:dyDescent="0.2">
      <c r="C28" s="12">
        <f t="shared" ref="C28:C37" si="6">C27+1</f>
        <v>3</v>
      </c>
      <c r="D28" s="23">
        <f t="shared" si="3"/>
        <v>6.9614136424440609</v>
      </c>
      <c r="E28" s="23">
        <f t="shared" si="4"/>
        <v>0.42499474738822668</v>
      </c>
      <c r="F28" s="23">
        <f t="shared" si="5"/>
        <v>7.3864083898322876</v>
      </c>
      <c r="G28" s="23">
        <f t="shared" ref="G28:G37" si="7">G27-D28</f>
        <v>79.218076800168575</v>
      </c>
      <c r="H28" s="5"/>
    </row>
    <row r="29" spans="2:8" x14ac:dyDescent="0.2">
      <c r="C29" s="12">
        <f t="shared" si="6"/>
        <v>4</v>
      </c>
      <c r="D29" s="23">
        <f t="shared" si="3"/>
        <v>6.9957439015026894</v>
      </c>
      <c r="E29" s="23">
        <f t="shared" si="4"/>
        <v>0.39066448832959849</v>
      </c>
      <c r="F29" s="23">
        <f t="shared" si="5"/>
        <v>7.3864083898322876</v>
      </c>
      <c r="G29" s="23">
        <f t="shared" si="7"/>
        <v>72.222332898665883</v>
      </c>
      <c r="H29" s="5"/>
    </row>
    <row r="30" spans="2:8" x14ac:dyDescent="0.2">
      <c r="C30" s="12">
        <f t="shared" si="6"/>
        <v>5</v>
      </c>
      <c r="D30" s="23">
        <f t="shared" si="3"/>
        <v>7.0302434604690047</v>
      </c>
      <c r="E30" s="23">
        <f t="shared" si="4"/>
        <v>0.35616492936328387</v>
      </c>
      <c r="F30" s="23">
        <f t="shared" si="5"/>
        <v>7.3864083898322885</v>
      </c>
      <c r="G30" s="23">
        <f t="shared" si="7"/>
        <v>65.192089438196874</v>
      </c>
      <c r="H30" s="5"/>
    </row>
    <row r="31" spans="2:8" x14ac:dyDescent="0.2">
      <c r="C31" s="12">
        <f t="shared" si="6"/>
        <v>6</v>
      </c>
      <c r="D31" s="23">
        <f t="shared" si="3"/>
        <v>7.0649131542466606</v>
      </c>
      <c r="E31" s="23">
        <f t="shared" si="4"/>
        <v>0.32149523558562842</v>
      </c>
      <c r="F31" s="23">
        <f t="shared" si="5"/>
        <v>7.3864083898322885</v>
      </c>
      <c r="G31" s="23">
        <f t="shared" si="7"/>
        <v>58.127176283950213</v>
      </c>
      <c r="H31" s="5"/>
    </row>
    <row r="32" spans="2:8" x14ac:dyDescent="0.2">
      <c r="C32" s="12">
        <f t="shared" si="6"/>
        <v>7</v>
      </c>
      <c r="D32" s="23">
        <f t="shared" si="3"/>
        <v>7.0997538218566421</v>
      </c>
      <c r="E32" s="23">
        <f t="shared" si="4"/>
        <v>0.28665456797564487</v>
      </c>
      <c r="F32" s="23">
        <f t="shared" si="5"/>
        <v>7.3864083898322868</v>
      </c>
      <c r="G32" s="23">
        <f t="shared" si="7"/>
        <v>51.027422462093568</v>
      </c>
      <c r="H32" s="5"/>
    </row>
    <row r="33" spans="2:8" x14ac:dyDescent="0.2">
      <c r="C33" s="12">
        <f t="shared" si="6"/>
        <v>8</v>
      </c>
      <c r="D33" s="23">
        <f t="shared" si="3"/>
        <v>7.1347663064575801</v>
      </c>
      <c r="E33" s="23">
        <f t="shared" si="4"/>
        <v>0.251642083374708</v>
      </c>
      <c r="F33" s="23">
        <f t="shared" si="5"/>
        <v>7.3864083898322885</v>
      </c>
      <c r="G33" s="23">
        <f t="shared" si="7"/>
        <v>43.89265615563599</v>
      </c>
      <c r="H33" s="5"/>
    </row>
    <row r="34" spans="2:8" x14ac:dyDescent="0.2">
      <c r="C34" s="12">
        <f t="shared" si="6"/>
        <v>9</v>
      </c>
      <c r="D34" s="23">
        <f t="shared" si="3"/>
        <v>7.1699514553661379</v>
      </c>
      <c r="E34" s="23">
        <f t="shared" si="4"/>
        <v>0.21645693446615008</v>
      </c>
      <c r="F34" s="23">
        <f t="shared" si="5"/>
        <v>7.3864083898322876</v>
      </c>
      <c r="G34" s="23">
        <f t="shared" si="7"/>
        <v>36.722704700269851</v>
      </c>
      <c r="H34" s="5"/>
    </row>
    <row r="35" spans="2:8" x14ac:dyDescent="0.2">
      <c r="C35" s="12">
        <f t="shared" si="6"/>
        <v>10</v>
      </c>
      <c r="D35" s="23">
        <f t="shared" si="3"/>
        <v>7.2053101200775318</v>
      </c>
      <c r="E35" s="23">
        <f t="shared" si="4"/>
        <v>0.18109826975475543</v>
      </c>
      <c r="F35" s="23">
        <f t="shared" si="5"/>
        <v>7.3864083898322876</v>
      </c>
      <c r="G35" s="23">
        <f t="shared" si="7"/>
        <v>29.51739458019232</v>
      </c>
      <c r="H35" s="5"/>
    </row>
    <row r="36" spans="2:8" x14ac:dyDescent="0.2">
      <c r="C36" s="12">
        <f t="shared" si="6"/>
        <v>11</v>
      </c>
      <c r="D36" s="23">
        <f t="shared" si="3"/>
        <v>7.2408431562861342</v>
      </c>
      <c r="E36" s="23">
        <f t="shared" si="4"/>
        <v>0.14556523354615392</v>
      </c>
      <c r="F36" s="23">
        <f t="shared" si="5"/>
        <v>7.3864083898322885</v>
      </c>
      <c r="G36" s="23">
        <f>G35-D36</f>
        <v>22.276551423906184</v>
      </c>
      <c r="H36" s="5"/>
    </row>
    <row r="37" spans="2:8" x14ac:dyDescent="0.2">
      <c r="B37" s="5" t="s">
        <v>19</v>
      </c>
      <c r="C37" s="12">
        <f t="shared" si="6"/>
        <v>12</v>
      </c>
      <c r="D37" s="23">
        <f>PPMT($D$6/$D$5,C37,$D$8,-$D$3,,0)+D4</f>
        <v>22.276551423906174</v>
      </c>
      <c r="E37" s="23">
        <f t="shared" si="4"/>
        <v>0.1098569659261127</v>
      </c>
      <c r="F37" s="23">
        <f t="shared" si="5"/>
        <v>22.386408389832287</v>
      </c>
      <c r="G37" s="23">
        <f t="shared" si="7"/>
        <v>0</v>
      </c>
      <c r="H37" s="5"/>
    </row>
    <row r="38" spans="2:8" x14ac:dyDescent="0.2">
      <c r="C38" s="14"/>
      <c r="D38" s="15"/>
      <c r="E38" s="15"/>
      <c r="F38" s="15"/>
      <c r="G38" s="15"/>
      <c r="H38" s="5"/>
    </row>
    <row r="39" spans="2:8" ht="16" x14ac:dyDescent="0.2">
      <c r="C39" s="4" t="s">
        <v>0</v>
      </c>
      <c r="D39" s="26">
        <f>SUM(D13:D37)</f>
        <v>99.999999999999986</v>
      </c>
      <c r="E39" s="26">
        <f>SUM(E13:E37)</f>
        <v>9.5547088971655505</v>
      </c>
      <c r="F39" s="26">
        <f>SUM(F13:F37)</f>
        <v>109.55470889716551</v>
      </c>
      <c r="G39" s="16"/>
      <c r="H39" s="5"/>
    </row>
    <row r="40" spans="2:8" x14ac:dyDescent="0.2">
      <c r="C40" s="5"/>
      <c r="D40" s="10"/>
      <c r="E40" s="9"/>
      <c r="F40" s="9"/>
      <c r="G40" s="9"/>
      <c r="H40" s="5"/>
    </row>
    <row r="41" spans="2:8" x14ac:dyDescent="0.2">
      <c r="C41" s="5"/>
      <c r="D41" s="5"/>
      <c r="E41" s="5"/>
      <c r="F41" s="5"/>
      <c r="G41" s="5"/>
      <c r="H41" s="5"/>
    </row>
    <row r="43" spans="2:8" x14ac:dyDescent="0.2">
      <c r="D43" s="3"/>
      <c r="E4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Annuïteitenlening</vt:lpstr>
      <vt:lpstr>Met aflossingsvrije periode</vt:lpstr>
      <vt:lpstr>Bullet lening</vt:lpstr>
      <vt:lpstr>Met toenemende terugbetaling</vt:lpstr>
    </vt:vector>
  </TitlesOfParts>
  <Company>SARL ACTIVLAN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Cherpion</dc:creator>
  <cp:lastModifiedBy>Microsoft Office User</cp:lastModifiedBy>
  <dcterms:created xsi:type="dcterms:W3CDTF">2016-05-18T09:07:14Z</dcterms:created>
  <dcterms:modified xsi:type="dcterms:W3CDTF">2019-12-10T11:05:04Z</dcterms:modified>
</cp:coreProperties>
</file>